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-120" yWindow="-120" windowWidth="19440" windowHeight="15600"/>
  </bookViews>
  <sheets>
    <sheet name="2-ИП ТС" sheetId="10" r:id="rId1"/>
    <sheet name="5-ИП ТС (с НДС) " sheetId="13" state="hidden" r:id="rId2"/>
  </sheets>
  <definedNames>
    <definedName name="_xlnm._FilterDatabase" localSheetId="0" hidden="1">'2-ИП ТС'!$A$11:$X$58</definedName>
    <definedName name="_xlnm.Print_Titles" localSheetId="0">'2-ИП ТС'!$8:$11</definedName>
    <definedName name="_xlnm.Print_Titles" localSheetId="1">'5-ИП ТС (с НДС) '!$B:$C</definedName>
    <definedName name="_xlnm.Print_Area" localSheetId="0">'2-ИП ТС'!$A$1:$X$66</definedName>
    <definedName name="_xlnm.Print_Area" localSheetId="1">'5-ИП ТС (с НДС) '!$B$1:$I$34</definedName>
  </definedNames>
  <calcPr calcId="125725"/>
</workbook>
</file>

<file path=xl/calcChain.xml><?xml version="1.0" encoding="utf-8"?>
<calcChain xmlns="http://schemas.openxmlformats.org/spreadsheetml/2006/main">
  <c r="K28" i="10"/>
  <c r="K44"/>
  <c r="V48"/>
  <c r="V58" s="1"/>
  <c r="U48"/>
  <c r="U58" s="1"/>
  <c r="T48"/>
  <c r="T58" s="1"/>
  <c r="S48"/>
  <c r="S58" s="1"/>
  <c r="R48"/>
  <c r="R58" s="1"/>
  <c r="Q48"/>
  <c r="Q58" s="1"/>
  <c r="P48"/>
  <c r="P58" s="1"/>
  <c r="O48"/>
  <c r="O58" s="1"/>
  <c r="N48"/>
  <c r="N58" s="1"/>
  <c r="K43" l="1"/>
  <c r="K42"/>
  <c r="K35" l="1"/>
  <c r="K41" l="1"/>
  <c r="K40"/>
  <c r="K39" l="1"/>
  <c r="K38"/>
  <c r="K37" l="1"/>
  <c r="K36"/>
  <c r="K34" l="1"/>
  <c r="K33" l="1"/>
  <c r="K32"/>
  <c r="K31" l="1"/>
  <c r="K30"/>
  <c r="K29"/>
  <c r="K27"/>
  <c r="K48" l="1"/>
  <c r="L48"/>
  <c r="H21" i="13" l="1"/>
  <c r="G21"/>
  <c r="G22" l="1"/>
  <c r="F22"/>
  <c r="F20"/>
  <c r="E13"/>
  <c r="E19" s="1"/>
  <c r="E21" s="1"/>
  <c r="D13"/>
  <c r="D19" s="1"/>
  <c r="D21" l="1"/>
  <c r="F21" s="1"/>
  <c r="F19"/>
  <c r="D18"/>
  <c r="F13"/>
  <c r="D16"/>
  <c r="E16"/>
  <c r="E18"/>
  <c r="E27" s="1"/>
  <c r="F16" l="1"/>
  <c r="D27"/>
  <c r="F27" s="1"/>
  <c r="F18"/>
  <c r="L58" i="10" l="1"/>
  <c r="X48"/>
  <c r="X58" s="1"/>
  <c r="M48"/>
  <c r="M58" s="1"/>
  <c r="W48"/>
  <c r="W58" s="1"/>
  <c r="H13" i="13" l="1"/>
  <c r="H16" s="1"/>
  <c r="I27"/>
  <c r="I13"/>
  <c r="I16" s="1"/>
  <c r="K58" i="10"/>
  <c r="H27" i="13" l="1"/>
  <c r="H18"/>
  <c r="H19"/>
  <c r="G27"/>
  <c r="G13"/>
  <c r="G16" s="1"/>
  <c r="G19" s="1"/>
  <c r="G18" s="1"/>
  <c r="I19"/>
  <c r="I21" s="1"/>
  <c r="I18"/>
</calcChain>
</file>

<file path=xl/sharedStrings.xml><?xml version="1.0" encoding="utf-8"?>
<sst xmlns="http://schemas.openxmlformats.org/spreadsheetml/2006/main" count="380" uniqueCount="175">
  <si>
    <t>(наименование регулируемой организации)</t>
  </si>
  <si>
    <t>№
п/п</t>
  </si>
  <si>
    <t>-</t>
  </si>
  <si>
    <t>Гкал/ч</t>
  </si>
  <si>
    <t>Наименование
мероприятий</t>
  </si>
  <si>
    <t>Обоснование необходимости
(цель реализации)</t>
  </si>
  <si>
    <t>Описание и место расположения
объекта</t>
  </si>
  <si>
    <t>Основные технические характеристики</t>
  </si>
  <si>
    <t>Год начала реализации мероприятия</t>
  </si>
  <si>
    <t>Год окончания реализации мероприятия</t>
  </si>
  <si>
    <t>Расходы на реализацию мероприятий в прогнозных ценах, тыс. руб. (с НДС)</t>
  </si>
  <si>
    <t>Наименование показателя (мощность, протяженность, диаметр и т.п.)</t>
  </si>
  <si>
    <t>Ед.
изм.</t>
  </si>
  <si>
    <t>Значение показателя</t>
  </si>
  <si>
    <t>Всего</t>
  </si>
  <si>
    <t>Остаток финансирования</t>
  </si>
  <si>
    <t>в т.ч. за счет платы
за подключение</t>
  </si>
  <si>
    <t>до реализации мероприятия</t>
  </si>
  <si>
    <t>после реализации мероприятия</t>
  </si>
  <si>
    <t>Группа 1. Строительство, реконструкция или модернизация объектов в целях подключения потребителей:</t>
  </si>
  <si>
    <t>1.1. Строительство новых тепловых сетей в целях подключения потребителей</t>
  </si>
  <si>
    <t>1.2. Строительство иных объектов системы централизованного теплоснабжения, за исключением тепловых сетей, в целях подключения потребителей</t>
  </si>
  <si>
    <t>1.2.1</t>
  </si>
  <si>
    <t>1.3. Увеличение пропускной способности существующих тепловых сетей в целях подключения потребителей</t>
  </si>
  <si>
    <t>1.3.1</t>
  </si>
  <si>
    <t>1.4. Увеличение мощности и производительности существующих объектов централизованного теплоснабжения, за исключением тепловых сетей, в целях подключения потребителей</t>
  </si>
  <si>
    <t>1.4.1</t>
  </si>
  <si>
    <t>Всего по группе 1.</t>
  </si>
  <si>
    <t>Группа 2. Строительство новых объектов системы централизованного теплоснабжения, не связанных с подключением новых потребителей, в том числе строительство новых тепловых сетей</t>
  </si>
  <si>
    <t>2.1.1</t>
  </si>
  <si>
    <t>Всего по группе 2.</t>
  </si>
  <si>
    <t>Группа 3. Реконструкция или модернизация существующих объектов в целях снижения уровня износа существующих объектов и (или) поставки энергии от разных источников</t>
  </si>
  <si>
    <t>3.1. Реконструкция или модернизация существующих тепловых сетей</t>
  </si>
  <si>
    <t>3.1.1</t>
  </si>
  <si>
    <t>повышение надежности и энергетической эффективности процесса передачи тепловой энергии</t>
  </si>
  <si>
    <t>3.2. Реконструкция или модернизация существующих объектов системы централизованного теплоснабжения, за исключением тепловых сетей</t>
  </si>
  <si>
    <t>3.2.1</t>
  </si>
  <si>
    <t>Всего по группе 3.</t>
  </si>
  <si>
    <t>Группа 4. Мероприятия, направленные на снижение негативного воздействия на окружающую среду, достижение плановых значений показателей надежности и энергетической эффективности объектов теплоснабжения, повышение эффективности работы систем централизованного теплоснабжения</t>
  </si>
  <si>
    <t>4.1.1</t>
  </si>
  <si>
    <t>Всего по группе 4.</t>
  </si>
  <si>
    <t>Группа 5. Вывод из эксплуатации, консервация и демонтаж объектов системы централизованного теплоснабжения</t>
  </si>
  <si>
    <t>5.1. Вывод из эксплуатации, консервация и демонтаж тепловых сетей</t>
  </si>
  <si>
    <t>5.1.1</t>
  </si>
  <si>
    <t>5.2. Вывод из эксплуатации, консервация и демонтаж иных объектов системы централизованного теплоснабжения, за исключением тепловых сетей</t>
  </si>
  <si>
    <t>5.2.1</t>
  </si>
  <si>
    <t>Всего по группе 5.</t>
  </si>
  <si>
    <t>ИТОГО по программе</t>
  </si>
  <si>
    <t>3.2.2</t>
  </si>
  <si>
    <t>повышение надежности и энергетической эффективности процесса производства тепловой энергии, снижение износа</t>
  </si>
  <si>
    <t>Тепловая мощность источника теплоснабжения</t>
  </si>
  <si>
    <t>3.1.2</t>
  </si>
  <si>
    <t>в т.ч. по годам реализации</t>
  </si>
  <si>
    <t>2</t>
  </si>
  <si>
    <t>3</t>
  </si>
  <si>
    <t>4</t>
  </si>
  <si>
    <t xml:space="preserve"> 1.1.1</t>
  </si>
  <si>
    <t>______________________________________________</t>
  </si>
  <si>
    <t>Форма N 5-ИП ТС</t>
  </si>
  <si>
    <t>Финансовый план</t>
  </si>
  <si>
    <t>№ п/п</t>
  </si>
  <si>
    <t>Источники финансирования</t>
  </si>
  <si>
    <t>Расходы на реализацию инвестиционной программы
(тыс. руб. с учетом НДС)</t>
  </si>
  <si>
    <t>по видам деятельности</t>
  </si>
  <si>
    <t>Производство тепловой энергии</t>
  </si>
  <si>
    <t>Передача тепловой энергии</t>
  </si>
  <si>
    <t>1</t>
  </si>
  <si>
    <t>Собственные средства</t>
  </si>
  <si>
    <t>Привлеченные средства</t>
  </si>
  <si>
    <t>Прочие источники финансирования, в т.ч. лизинг</t>
  </si>
  <si>
    <t>Возврат финансовых средств</t>
  </si>
  <si>
    <t>1.1.</t>
  </si>
  <si>
    <t>Собственные средства (без учета НДС)</t>
  </si>
  <si>
    <t>1.1.1</t>
  </si>
  <si>
    <t>амортизационные отчисления</t>
  </si>
  <si>
    <t>1.1.2</t>
  </si>
  <si>
    <t>прибыль, направленная на инвестиции</t>
  </si>
  <si>
    <t>1.1.3</t>
  </si>
  <si>
    <t>средства, полученные за счет платы за подключение</t>
  </si>
  <si>
    <t>1.1.4</t>
  </si>
  <si>
    <t>прочие собственные средства, в т.ч. средства от эмиссии ценных бумаг</t>
  </si>
  <si>
    <t>Бюджетное финансирование</t>
  </si>
  <si>
    <t>Руководитель ресурсоснабжающей организацией</t>
  </si>
  <si>
    <t>протяженность // диаметр
(пропускная способность)</t>
  </si>
  <si>
    <t>м // мм  (т/час)</t>
  </si>
  <si>
    <t>Хвостов А.А.</t>
  </si>
  <si>
    <r>
      <rPr>
        <u/>
        <sz val="12"/>
        <color indexed="9"/>
        <rFont val="Times New Roman"/>
        <family val="1"/>
        <charset val="204"/>
      </rPr>
      <t>1</t>
    </r>
    <r>
      <rPr>
        <u/>
        <sz val="12"/>
        <rFont val="Times New Roman"/>
        <family val="1"/>
        <charset val="204"/>
      </rPr>
      <t xml:space="preserve">     муниципального унитарного предприятия Фурмановского муниципального района  "Теплосеть"     </t>
    </r>
    <r>
      <rPr>
        <u/>
        <sz val="12"/>
        <color indexed="9"/>
        <rFont val="Times New Roman"/>
        <family val="1"/>
        <charset val="204"/>
      </rPr>
      <t>1</t>
    </r>
  </si>
  <si>
    <t xml:space="preserve">Реконструкция участка тепловой сети </t>
  </si>
  <si>
    <r>
      <t xml:space="preserve">в сфере теплоснабжения на </t>
    </r>
    <r>
      <rPr>
        <u/>
        <sz val="12"/>
        <rFont val="Times New Roman"/>
        <family val="1"/>
        <charset val="204"/>
      </rPr>
      <t xml:space="preserve">  2023 - 2024  </t>
    </r>
    <r>
      <rPr>
        <sz val="12"/>
        <rFont val="Times New Roman"/>
        <family val="1"/>
        <charset val="204"/>
      </rPr>
      <t>годы</t>
    </r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</si>
  <si>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</si>
  <si>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</si>
  <si>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</si>
  <si>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</si>
  <si>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</si>
  <si>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</si>
  <si>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</si>
  <si>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</si>
  <si>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</si>
  <si>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</si>
  <si>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</si>
  <si>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</si>
  <si>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</si>
  <si>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</si>
  <si>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</si>
  <si>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</si>
  <si>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</si>
  <si>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</si>
  <si>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</si>
  <si>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</si>
  <si>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</si>
  <si>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</si>
  <si>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</si>
  <si>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</si>
  <si>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</si>
  <si>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31.08.2026</t>
  </si>
  <si>
    <t>01.01.2027</t>
  </si>
  <si>
    <t>31.08.2027</t>
  </si>
  <si>
    <t>01.01.2028</t>
  </si>
  <si>
    <t>01.01.2029</t>
  </si>
  <si>
    <t>31.07.2029</t>
  </si>
  <si>
    <t>01.01.2030</t>
  </si>
  <si>
    <t>01.01.2031</t>
  </si>
  <si>
    <t>31.08.2028</t>
  </si>
  <si>
    <t>31.07.2030</t>
  </si>
  <si>
    <t>Профинансировано
к 2025 году</t>
  </si>
  <si>
    <t>Участок  теплосети отопления   ТК-14 по ул.Кирова 1/2 Гимназия длиной 30 п.м. в однотрубном исчислении ( канальная прокладка) БМК-5,1 на ул. Садовая г. Пучеж</t>
  </si>
  <si>
    <t>Участок  теплосети отопления    по ул.1-я Производственная У-1 1-я Производственная д.6 длиной 8 п.м. в однотрубном исчислении ( воздушная прокладка) БМК-5,1 на ул. Садовая г. Пучеж</t>
  </si>
  <si>
    <t>Участок  теплосети отопления  по ул.Ленина от ТК-29 до ул.Ленина, 18  длиной 112,8 п.м. в однотрубном исчислении ( канальная прокладка) БМК-10,13 на ул. Зарубина г. Пучеж</t>
  </si>
  <si>
    <t>Участок  теплосети отопления  по ул.Павла Зарубина от ТК-15 до ТК-16  длиной 121,2 п.м. в однотрубном исчислении ( канальная прокладка) БМК-10,13 на ул. Зарубина г. Пучеж</t>
  </si>
  <si>
    <t>Участок  теплосети отопления  по ул.Павла Зарубина от ТК-16 до ул.Павла Зарубина д.13  длиной 16 п.м. в однотрубном исчислении ( канальная прокладка) БМК-10,13 на ул. Зарубина г. Пучеж</t>
  </si>
  <si>
    <t>Участок  теплосети отопления  по ул.Советская от ТК-10 до ТК-11 длиной 172 п.м. в однотрубном исчислении ( канальная прокладка) БМК-6,0 на ул. Грибоедова г. Пучеж</t>
  </si>
  <si>
    <t>Участок  теплосети отопления  по ул.Советская от ТК-10 до ул.Советская д.7  длиной 60 п.м. в однотрубном исчислении ( канальная прокладка) БМК-6,0 на ул. Грибоедова г. Пучеж</t>
  </si>
  <si>
    <t>31.08.2031</t>
  </si>
  <si>
    <t>Участок  теплосети отопления  от У-10 до пер.Советский, 6  длиной 92 п.м. в однотрубном исчислении ( воздушная прокладка) БМК-10,13 на ул. Зарубина г. Пучеж</t>
  </si>
  <si>
    <t>Участок сети ГВС  от У-10 до пер.Советский, 6  длиной 92 п.м. в однотрубном исчислении ( воздушная прокладка) БМК-10,13 на ул. Зарубина г. Пучеж</t>
  </si>
  <si>
    <t>01.01.2032</t>
  </si>
  <si>
    <t>31.08.2032</t>
  </si>
  <si>
    <t>Участок  теплосети отопления  от ТК-13 до ул.Тельмана, 6  длиной 22 п.м. в однотрубном исчислении ( воздушная прокладка) БМК-10,13 на ул. Зарубина г. Пучеж</t>
  </si>
  <si>
    <t>Участок  сети ГВС  от ТК-13 до ул.Тельмана, 6  длиной 22 п.м. в однотрубном исчислении ( воздушная прокладка) БМК-10,13 на ул. Зарубина г. Пучеж</t>
  </si>
  <si>
    <t>01.01.2033</t>
  </si>
  <si>
    <t>31.07.2033</t>
  </si>
  <si>
    <t>30.09.2033</t>
  </si>
  <si>
    <t>Участок  теплосети отопления  по ул.Советской от У-12 до У-13  длиной 116 п.м. в однотрубном исчислении ( канальная прокладка) БМК-10,13 на ул. Зарубина г. Пучеж</t>
  </si>
  <si>
    <t>Участок  сети ГВС  по ул.Советской от У-12 до У-13  длиной 116 п.м. в однотрубном исчислении (воздушная прокладка) БМК-10,13 на ул. Зарубина г. Пучеж</t>
  </si>
  <si>
    <t>01.01.2034</t>
  </si>
  <si>
    <t>31.08.2034</t>
  </si>
  <si>
    <t>01.01.2035</t>
  </si>
  <si>
    <t>31.08.2035</t>
  </si>
  <si>
    <t>Участок  тепловой сети  по ул.Советская от У-13 до ТК-25  длиной 68 п.м. в однотрубном исчислении (подземная прокладка) БМК-10,13 на ул. Зарубина г. Пучеж</t>
  </si>
  <si>
    <t>Участок   сети ГВС  по ул.Советская от У-13 до ТК-25  длиной 68 п.м. в однотрубном исчислении (подземная прокладка) БМК-10,13 на ул. Зарубина г. Пучеж</t>
  </si>
  <si>
    <t>01.06.2026</t>
  </si>
  <si>
    <t>3.1.18</t>
  </si>
  <si>
    <t>Участок  теплосети отопления  по ул.Павла Зарубина от ТК-4 до ул.Павла Зарубина, 1-14  длиной 220 п.м. в однотрубном исчислении ( канальная прокладка) БМК-10,13 на ул. Зарубина г. Пучеж</t>
  </si>
  <si>
    <t>30 // 108 подземная в непроходном канале</t>
  </si>
  <si>
    <t>220 // 108 подземная в непроходном канале</t>
  </si>
  <si>
    <t>8 // 89  воздушная</t>
  </si>
  <si>
    <t>112,8// 89 подземная в непроходном канале</t>
  </si>
  <si>
    <t>121,2// 108 подземная в непроходном канале</t>
  </si>
  <si>
    <t>16// 89 подземная в непроходном канале</t>
  </si>
  <si>
    <t>172// 89 подземная в непроходном канале</t>
  </si>
  <si>
    <t>60// 89 подземная в непроходном канале</t>
  </si>
  <si>
    <t>92 // 108  воздушная</t>
  </si>
  <si>
    <t>92 // 69  воздушная</t>
  </si>
  <si>
    <t>22 // 89 воздушная</t>
  </si>
  <si>
    <t>22 // 69 воздушная</t>
  </si>
  <si>
    <t>116 // 159 подземная в непроходном канале</t>
  </si>
  <si>
    <t>116 // 108 воздушная</t>
  </si>
  <si>
    <t>Участок  тепловой сети  по ул.Ленина от У-19 до ул.Ленина д.16а  длиной 106 п.м. в однотрубном исчислении (воздушная прокладка) БМК-10,13 на ул. Зарубина г. Пучеж</t>
  </si>
  <si>
    <t>Участок  сети ГВС  по ул.Ленина от У-19 до ул.Ленина д.16а  длиной 106 п.м. в однотрубном исчислении (воздушная прокладка) БМК-10,13 на ул. Зарубина г. Пучеж</t>
  </si>
  <si>
    <t>106 // 133 воздушная</t>
  </si>
  <si>
    <t>106 // 76/57 воздушная</t>
  </si>
  <si>
    <t>68 // 114 подземная в непроходном канале</t>
  </si>
  <si>
    <t>68 // 57 подземная в непроходном канале</t>
  </si>
  <si>
    <t>Перечень мероприятий концессионного соглашения по комплексному развитию системы теплоснабжения и горячего водоснабжения Пучежского городского поселения Пучежского муниципального района Ивановской области на период 2026-2035 годов</t>
  </si>
  <si>
    <t>Приложение  4 к концессионному соглашению от ________________ № _____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</si>
</sst>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"/>
    <numFmt numFmtId="166" formatCode="_(&quot;р.&quot;* #,##0.00_);_(&quot;р.&quot;* \(#,##0.00\);_(&quot;р.&quot;* &quot;-&quot;??_);_(@_)"/>
    <numFmt numFmtId="167" formatCode="0.000"/>
    <numFmt numFmtId="168" formatCode="0.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sz val="6.5"/>
      <name val="Times New Roman"/>
      <family val="1"/>
      <charset val="204"/>
    </font>
    <font>
      <sz val="6.5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4"/>
      <color indexed="6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12"/>
      <color indexed="9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166" fontId="9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8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164" fontId="3" fillId="0" borderId="0" applyFont="0" applyFill="0" applyBorder="0" applyAlignment="0" applyProtection="0"/>
    <xf numFmtId="0" fontId="4" fillId="0" borderId="0"/>
    <xf numFmtId="0" fontId="2" fillId="0" borderId="0"/>
    <xf numFmtId="0" fontId="21" fillId="0" borderId="0"/>
    <xf numFmtId="0" fontId="1" fillId="0" borderId="0"/>
  </cellStyleXfs>
  <cellXfs count="112">
    <xf numFmtId="0" fontId="0" fillId="0" borderId="0" xfId="0"/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vertical="center" wrapText="1"/>
    </xf>
    <xf numFmtId="0" fontId="8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 vertical="center"/>
    </xf>
    <xf numFmtId="0" fontId="8" fillId="0" borderId="0" xfId="3" applyFont="1" applyFill="1" applyAlignment="1">
      <alignment vertical="center"/>
    </xf>
    <xf numFmtId="0" fontId="8" fillId="0" borderId="0" xfId="3" applyFont="1" applyFill="1" applyAlignment="1">
      <alignment vertical="center" wrapText="1"/>
    </xf>
    <xf numFmtId="0" fontId="8" fillId="0" borderId="0" xfId="3" applyFont="1" applyAlignment="1">
      <alignment vertical="center" wrapText="1"/>
    </xf>
    <xf numFmtId="0" fontId="5" fillId="0" borderId="0" xfId="3" applyFont="1" applyFill="1" applyAlignment="1">
      <alignment vertical="center"/>
    </xf>
    <xf numFmtId="0" fontId="14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165" fontId="8" fillId="0" borderId="0" xfId="3" applyNumberFormat="1" applyFont="1" applyFill="1" applyAlignment="1">
      <alignment horizontal="center" vertical="center"/>
    </xf>
    <xf numFmtId="165" fontId="8" fillId="0" borderId="0" xfId="3" applyNumberFormat="1" applyFont="1" applyFill="1" applyAlignment="1">
      <alignment vertical="center"/>
    </xf>
    <xf numFmtId="2" fontId="8" fillId="0" borderId="0" xfId="3" applyNumberFormat="1" applyFont="1" applyFill="1" applyAlignment="1">
      <alignment vertical="center"/>
    </xf>
    <xf numFmtId="2" fontId="6" fillId="0" borderId="0" xfId="3" applyNumberFormat="1" applyFont="1" applyFill="1" applyAlignment="1">
      <alignment vertical="center"/>
    </xf>
    <xf numFmtId="49" fontId="5" fillId="0" borderId="1" xfId="3" applyNumberFormat="1" applyFont="1" applyFill="1" applyBorder="1" applyAlignment="1">
      <alignment horizontal="center" vertical="center"/>
    </xf>
    <xf numFmtId="165" fontId="5" fillId="2" borderId="1" xfId="3" applyNumberFormat="1" applyFont="1" applyFill="1" applyBorder="1" applyAlignment="1">
      <alignment horizontal="center" vertical="center"/>
    </xf>
    <xf numFmtId="0" fontId="17" fillId="0" borderId="0" xfId="3" applyFont="1" applyFill="1" applyAlignment="1">
      <alignment vertical="center"/>
    </xf>
    <xf numFmtId="0" fontId="5" fillId="0" borderId="11" xfId="3" applyFont="1" applyFill="1" applyBorder="1" applyAlignment="1">
      <alignment horizontal="center" vertical="center" wrapText="1"/>
    </xf>
    <xf numFmtId="0" fontId="12" fillId="0" borderId="0" xfId="3" applyFont="1" applyAlignment="1">
      <alignment vertical="center"/>
    </xf>
    <xf numFmtId="0" fontId="19" fillId="0" borderId="0" xfId="3" applyFont="1" applyAlignment="1">
      <alignment vertical="center"/>
    </xf>
    <xf numFmtId="0" fontId="19" fillId="0" borderId="0" xfId="3" applyFont="1" applyFill="1" applyAlignment="1">
      <alignment horizontal="center" vertical="center"/>
    </xf>
    <xf numFmtId="0" fontId="19" fillId="0" borderId="0" xfId="3" applyFont="1" applyFill="1" applyAlignment="1">
      <alignment vertical="center"/>
    </xf>
    <xf numFmtId="0" fontId="19" fillId="0" borderId="0" xfId="3" applyFont="1" applyFill="1" applyAlignment="1">
      <alignment vertical="center" wrapText="1"/>
    </xf>
    <xf numFmtId="165" fontId="19" fillId="0" borderId="0" xfId="3" applyNumberFormat="1" applyFont="1" applyFill="1" applyAlignment="1">
      <alignment horizontal="center" vertical="center"/>
    </xf>
    <xf numFmtId="0" fontId="19" fillId="0" borderId="0" xfId="3" applyFont="1" applyAlignment="1">
      <alignment horizontal="right" vertical="center"/>
    </xf>
    <xf numFmtId="165" fontId="20" fillId="0" borderId="0" xfId="3" applyNumberFormat="1" applyFont="1" applyFill="1" applyAlignment="1">
      <alignment horizontal="center" vertical="center"/>
    </xf>
    <xf numFmtId="0" fontId="22" fillId="0" borderId="0" xfId="15" applyFont="1" applyFill="1" applyAlignment="1"/>
    <xf numFmtId="0" fontId="22" fillId="0" borderId="0" xfId="15" applyFont="1"/>
    <xf numFmtId="0" fontId="8" fillId="0" borderId="0" xfId="15" applyFont="1"/>
    <xf numFmtId="49" fontId="22" fillId="0" borderId="1" xfId="15" applyNumberFormat="1" applyFont="1" applyBorder="1" applyAlignment="1">
      <alignment horizontal="center" vertical="center"/>
    </xf>
    <xf numFmtId="0" fontId="22" fillId="0" borderId="1" xfId="15" applyFont="1" applyBorder="1" applyAlignment="1">
      <alignment horizontal="left" vertical="center" wrapText="1"/>
    </xf>
    <xf numFmtId="49" fontId="22" fillId="0" borderId="1" xfId="15" applyNumberFormat="1" applyFont="1" applyBorder="1" applyAlignment="1">
      <alignment horizontal="center" vertical="top"/>
    </xf>
    <xf numFmtId="0" fontId="8" fillId="0" borderId="1" xfId="15" applyFont="1" applyBorder="1"/>
    <xf numFmtId="165" fontId="22" fillId="0" borderId="1" xfId="15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/>
    </xf>
    <xf numFmtId="0" fontId="22" fillId="0" borderId="1" xfId="15" applyFont="1" applyBorder="1" applyAlignment="1">
      <alignment horizontal="center" vertical="center"/>
    </xf>
    <xf numFmtId="165" fontId="22" fillId="0" borderId="1" xfId="15" applyNumberFormat="1" applyFont="1" applyBorder="1" applyAlignment="1">
      <alignment horizontal="center" vertical="center"/>
    </xf>
    <xf numFmtId="0" fontId="22" fillId="0" borderId="1" xfId="15" applyFont="1" applyBorder="1" applyAlignment="1">
      <alignment horizontal="center" vertical="center" wrapText="1"/>
    </xf>
    <xf numFmtId="0" fontId="8" fillId="3" borderId="1" xfId="3" applyFont="1" applyFill="1" applyBorder="1" applyAlignment="1">
      <alignment horizontal="left" vertical="center" wrapText="1"/>
    </xf>
    <xf numFmtId="2" fontId="8" fillId="3" borderId="1" xfId="3" applyNumberFormat="1" applyFont="1" applyFill="1" applyBorder="1" applyAlignment="1">
      <alignment horizontal="center" vertical="center"/>
    </xf>
    <xf numFmtId="4" fontId="8" fillId="3" borderId="1" xfId="3" applyNumberFormat="1" applyFont="1" applyFill="1" applyBorder="1" applyAlignment="1">
      <alignment horizontal="center" vertical="center"/>
    </xf>
    <xf numFmtId="49" fontId="16" fillId="3" borderId="1" xfId="3" applyNumberFormat="1" applyFont="1" applyFill="1" applyBorder="1" applyAlignment="1">
      <alignment horizontal="center" vertical="center" wrapText="1"/>
    </xf>
    <xf numFmtId="168" fontId="8" fillId="3" borderId="1" xfId="3" applyNumberFormat="1" applyFont="1" applyFill="1" applyBorder="1" applyAlignment="1">
      <alignment horizontal="center" vertical="center" wrapText="1"/>
    </xf>
    <xf numFmtId="14" fontId="8" fillId="3" borderId="1" xfId="3" applyNumberFormat="1" applyFont="1" applyFill="1" applyBorder="1" applyAlignment="1">
      <alignment horizontal="center" vertical="center"/>
    </xf>
    <xf numFmtId="167" fontId="8" fillId="3" borderId="1" xfId="3" applyNumberFormat="1" applyFont="1" applyFill="1" applyBorder="1" applyAlignment="1">
      <alignment horizontal="center" vertical="center"/>
    </xf>
    <xf numFmtId="4" fontId="19" fillId="3" borderId="0" xfId="3" applyNumberFormat="1" applyFont="1" applyFill="1" applyAlignment="1">
      <alignment vertical="center"/>
    </xf>
    <xf numFmtId="0" fontId="8" fillId="0" borderId="1" xfId="3" applyFont="1" applyFill="1" applyBorder="1" applyAlignment="1">
      <alignment horizontal="center" vertical="center"/>
    </xf>
    <xf numFmtId="165" fontId="8" fillId="3" borderId="1" xfId="3" applyNumberFormat="1" applyFont="1" applyFill="1" applyBorder="1" applyAlignment="1">
      <alignment horizontal="center" vertical="center"/>
    </xf>
    <xf numFmtId="0" fontId="25" fillId="0" borderId="0" xfId="3" applyFont="1" applyFill="1" applyAlignment="1">
      <alignment vertical="center"/>
    </xf>
    <xf numFmtId="0" fontId="8" fillId="3" borderId="1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165" fontId="8" fillId="3" borderId="1" xfId="3" applyNumberFormat="1" applyFont="1" applyFill="1" applyBorder="1" applyAlignment="1">
      <alignment vertical="center"/>
    </xf>
    <xf numFmtId="49" fontId="8" fillId="3" borderId="6" xfId="3" applyNumberFormat="1" applyFont="1" applyFill="1" applyBorder="1" applyAlignment="1">
      <alignment vertical="center"/>
    </xf>
    <xf numFmtId="0" fontId="8" fillId="3" borderId="4" xfId="3" applyFont="1" applyFill="1" applyBorder="1" applyAlignment="1">
      <alignment horizontal="center" vertical="center" wrapText="1"/>
    </xf>
    <xf numFmtId="0" fontId="8" fillId="3" borderId="1" xfId="3" applyFont="1" applyFill="1" applyBorder="1" applyAlignment="1">
      <alignment horizontal="left" vertical="center"/>
    </xf>
    <xf numFmtId="0" fontId="26" fillId="0" borderId="0" xfId="3" applyFont="1" applyFill="1" applyAlignment="1">
      <alignment vertical="center"/>
    </xf>
    <xf numFmtId="0" fontId="26" fillId="0" borderId="0" xfId="3" applyFont="1" applyFill="1" applyAlignment="1">
      <alignment vertical="center" wrapText="1"/>
    </xf>
    <xf numFmtId="167" fontId="8" fillId="0" borderId="1" xfId="3" applyNumberFormat="1" applyFont="1" applyFill="1" applyBorder="1" applyAlignment="1">
      <alignment horizontal="center" vertical="center"/>
    </xf>
    <xf numFmtId="165" fontId="8" fillId="0" borderId="1" xfId="3" applyNumberFormat="1" applyFont="1" applyFill="1" applyBorder="1" applyAlignment="1">
      <alignment horizontal="center" vertical="center"/>
    </xf>
    <xf numFmtId="0" fontId="8" fillId="0" borderId="6" xfId="3" applyFont="1" applyFill="1" applyBorder="1" applyAlignment="1">
      <alignment vertical="center" wrapText="1"/>
    </xf>
    <xf numFmtId="0" fontId="5" fillId="0" borderId="0" xfId="3" applyFont="1" applyFill="1" applyAlignment="1">
      <alignment horizontal="right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4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4" xfId="3" applyFont="1" applyFill="1" applyBorder="1" applyAlignment="1">
      <alignment horizontal="center" vertical="center"/>
    </xf>
    <xf numFmtId="0" fontId="8" fillId="3" borderId="1" xfId="3" applyFont="1" applyFill="1" applyBorder="1" applyAlignment="1">
      <alignment horizontal="left" vertical="center"/>
    </xf>
    <xf numFmtId="0" fontId="19" fillId="0" borderId="0" xfId="3" applyFont="1" applyAlignment="1">
      <alignment horizontal="center" vertical="center"/>
    </xf>
    <xf numFmtId="0" fontId="5" fillId="2" borderId="1" xfId="3" applyFont="1" applyFill="1" applyBorder="1" applyAlignment="1">
      <alignment horizontal="left" vertical="center"/>
    </xf>
    <xf numFmtId="0" fontId="5" fillId="0" borderId="1" xfId="3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horizontal="left" vertical="center"/>
    </xf>
    <xf numFmtId="0" fontId="8" fillId="0" borderId="1" xfId="3" applyFont="1" applyFill="1" applyBorder="1" applyAlignment="1">
      <alignment horizontal="left" vertical="center"/>
    </xf>
    <xf numFmtId="0" fontId="26" fillId="0" borderId="0" xfId="3" applyFont="1" applyFill="1" applyAlignment="1">
      <alignment horizontal="center" vertical="center"/>
    </xf>
    <xf numFmtId="0" fontId="5" fillId="0" borderId="6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 wrapText="1"/>
    </xf>
    <xf numFmtId="0" fontId="5" fillId="0" borderId="7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12" fillId="0" borderId="0" xfId="3" applyFont="1" applyFill="1" applyAlignment="1">
      <alignment horizontal="center" vertical="center" wrapText="1"/>
    </xf>
    <xf numFmtId="0" fontId="1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top"/>
    </xf>
    <xf numFmtId="0" fontId="12" fillId="0" borderId="0" xfId="3" applyFont="1" applyFill="1" applyBorder="1" applyAlignment="1">
      <alignment horizontal="center" vertical="center"/>
    </xf>
    <xf numFmtId="0" fontId="5" fillId="0" borderId="0" xfId="3" applyFont="1" applyFill="1" applyAlignment="1">
      <alignment horizontal="right" vertical="center" wrapText="1"/>
    </xf>
    <xf numFmtId="0" fontId="5" fillId="0" borderId="3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22" fillId="0" borderId="1" xfId="15" applyFont="1" applyBorder="1" applyAlignment="1">
      <alignment horizontal="center" vertical="center"/>
    </xf>
    <xf numFmtId="165" fontId="22" fillId="0" borderId="1" xfId="15" applyNumberFormat="1" applyFont="1" applyBorder="1" applyAlignment="1">
      <alignment horizontal="center" vertical="center"/>
    </xf>
    <xf numFmtId="0" fontId="6" fillId="0" borderId="13" xfId="15" applyFont="1" applyFill="1" applyBorder="1" applyAlignment="1">
      <alignment horizontal="center" vertical="center"/>
    </xf>
    <xf numFmtId="0" fontId="22" fillId="0" borderId="6" xfId="15" applyFont="1" applyBorder="1" applyAlignment="1">
      <alignment horizontal="center" vertical="center" wrapText="1"/>
    </xf>
    <xf numFmtId="0" fontId="22" fillId="0" borderId="4" xfId="15" applyFont="1" applyBorder="1" applyAlignment="1">
      <alignment horizontal="center" vertical="center" wrapText="1"/>
    </xf>
    <xf numFmtId="0" fontId="22" fillId="0" borderId="5" xfId="15" applyFont="1" applyBorder="1" applyAlignment="1">
      <alignment horizontal="center" vertical="center" wrapText="1"/>
    </xf>
    <xf numFmtId="0" fontId="22" fillId="0" borderId="1" xfId="15" applyFont="1" applyBorder="1" applyAlignment="1">
      <alignment horizontal="center" vertical="center" wrapText="1"/>
    </xf>
    <xf numFmtId="0" fontId="22" fillId="0" borderId="7" xfId="15" applyFont="1" applyBorder="1" applyAlignment="1">
      <alignment horizontal="center" vertical="center" wrapText="1"/>
    </xf>
    <xf numFmtId="0" fontId="22" fillId="0" borderId="2" xfId="15" applyFont="1" applyBorder="1" applyAlignment="1">
      <alignment horizontal="center" vertical="center" wrapText="1"/>
    </xf>
    <xf numFmtId="0" fontId="22" fillId="0" borderId="0" xfId="15" applyFont="1" applyFill="1" applyBorder="1" applyAlignment="1">
      <alignment horizontal="center" vertical="center"/>
    </xf>
    <xf numFmtId="0" fontId="8" fillId="0" borderId="0" xfId="15" applyFont="1" applyFill="1" applyAlignment="1">
      <alignment horizontal="right" vertical="center" wrapText="1"/>
    </xf>
    <xf numFmtId="0" fontId="8" fillId="0" borderId="0" xfId="15" applyFont="1" applyAlignment="1">
      <alignment horizontal="right" vertical="center" wrapText="1"/>
    </xf>
    <xf numFmtId="0" fontId="22" fillId="0" borderId="0" xfId="15" applyFont="1" applyAlignment="1">
      <alignment horizontal="center"/>
    </xf>
    <xf numFmtId="0" fontId="23" fillId="0" borderId="0" xfId="15" applyFont="1" applyFill="1" applyBorder="1" applyAlignment="1">
      <alignment horizontal="center" vertical="center"/>
    </xf>
    <xf numFmtId="0" fontId="8" fillId="0" borderId="0" xfId="15" applyFont="1" applyFill="1" applyBorder="1" applyAlignment="1">
      <alignment horizontal="center" vertical="top"/>
    </xf>
  </cellXfs>
  <cellStyles count="19">
    <cellStyle name="Денежный 2" xfId="1"/>
    <cellStyle name="Обычный" xfId="0" builtinId="0"/>
    <cellStyle name="Обычный 10" xfId="2"/>
    <cellStyle name="Обычный 2" xfId="3"/>
    <cellStyle name="Обычный 2 2" xfId="15"/>
    <cellStyle name="Обычный 3" xfId="4"/>
    <cellStyle name="Обычный 3 2" xfId="5"/>
    <cellStyle name="Обычный 3 2 3" xfId="6"/>
    <cellStyle name="Обычный 3 3" xfId="7"/>
    <cellStyle name="Обычный 31" xfId="8"/>
    <cellStyle name="Обычный 4" xfId="9"/>
    <cellStyle name="Обычный 5" xfId="10"/>
    <cellStyle name="Обычный 5 2" xfId="11"/>
    <cellStyle name="Обычный 5 2 2" xfId="12"/>
    <cellStyle name="Обычный 6" xfId="13"/>
    <cellStyle name="Обычный 7" xfId="16"/>
    <cellStyle name="Обычный 8" xfId="17"/>
    <cellStyle name="Обычный 9" xfId="18"/>
    <cellStyle name="Финансовый 2" xfId="14"/>
  </cellStyles>
  <dxfs count="0"/>
  <tableStyles count="0" defaultTableStyle="TableStyleMedium2" defaultPivotStyle="PivotStyleMedium9"/>
  <colors>
    <mruColors>
      <color rgb="FF18D3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Y73"/>
  <sheetViews>
    <sheetView tabSelected="1" view="pageBreakPreview" topLeftCell="E1" zoomScale="70" zoomScaleNormal="84" zoomScaleSheetLayoutView="70" workbookViewId="0">
      <pane ySplit="11" topLeftCell="A45" activePane="bottomLeft" state="frozen"/>
      <selection pane="bottomLeft" activeCell="M48" sqref="M48:X48"/>
    </sheetView>
  </sheetViews>
  <sheetFormatPr defaultRowHeight="12.75" customHeight="1"/>
  <cols>
    <col min="1" max="1" width="8.140625" style="6" customWidth="1"/>
    <col min="2" max="2" width="11.85546875" style="7" customWidth="1"/>
    <col min="3" max="3" width="13.85546875" style="7" customWidth="1"/>
    <col min="4" max="4" width="28.7109375" style="8" customWidth="1"/>
    <col min="5" max="5" width="14.85546875" style="7" customWidth="1"/>
    <col min="6" max="6" width="7.5703125" style="7" customWidth="1"/>
    <col min="7" max="7" width="12.5703125" style="7" customWidth="1"/>
    <col min="8" max="8" width="12.85546875" style="7" customWidth="1"/>
    <col min="9" max="9" width="10.42578125" style="7" customWidth="1"/>
    <col min="10" max="10" width="11.140625" style="7" customWidth="1"/>
    <col min="11" max="11" width="11" style="7" customWidth="1"/>
    <col min="12" max="12" width="10.42578125" style="7" customWidth="1"/>
    <col min="13" max="13" width="10.140625" style="7" customWidth="1"/>
    <col min="14" max="14" width="11.85546875" style="7" customWidth="1"/>
    <col min="15" max="15" width="10" style="7" customWidth="1"/>
    <col min="16" max="16" width="10.42578125" style="7" customWidth="1"/>
    <col min="17" max="17" width="10" style="7" customWidth="1"/>
    <col min="18" max="18" width="9.5703125" style="7" customWidth="1"/>
    <col min="19" max="19" width="9.42578125" style="7" customWidth="1"/>
    <col min="20" max="20" width="9" style="7" customWidth="1"/>
    <col min="21" max="21" width="10.28515625" style="7" customWidth="1"/>
    <col min="22" max="23" width="11.140625" style="7" customWidth="1"/>
    <col min="24" max="24" width="9.7109375" style="7" customWidth="1"/>
    <col min="25" max="25" width="22" style="7" customWidth="1"/>
    <col min="26" max="75" width="6.42578125" style="7" customWidth="1"/>
    <col min="76" max="16384" width="9.140625" style="7"/>
  </cols>
  <sheetData>
    <row r="1" spans="1:24" ht="36.75" customHeight="1">
      <c r="H1" s="9"/>
      <c r="I1" s="9"/>
      <c r="J1" s="9"/>
      <c r="K1" s="66"/>
      <c r="L1" s="66"/>
      <c r="M1" s="66"/>
      <c r="N1" s="66"/>
      <c r="O1" s="66"/>
      <c r="P1" s="66"/>
      <c r="Q1" s="66"/>
      <c r="R1" s="66"/>
      <c r="S1" s="66"/>
      <c r="T1" s="66"/>
      <c r="U1" s="94" t="s">
        <v>174</v>
      </c>
      <c r="V1" s="94"/>
      <c r="W1" s="94"/>
      <c r="X1" s="94"/>
    </row>
    <row r="2" spans="1:24" s="2" customFormat="1" ht="14.25" hidden="1" customHeight="1">
      <c r="A2" s="1"/>
      <c r="D2" s="3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4" s="10" customFormat="1" ht="43.5" customHeight="1">
      <c r="A3" s="89" t="s">
        <v>173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</row>
    <row r="4" spans="1:24" s="10" customFormat="1" ht="15.75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</row>
    <row r="5" spans="1:24" s="10" customFormat="1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</row>
    <row r="6" spans="1:24" s="10" customFormat="1" ht="15.75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</row>
    <row r="7" spans="1:24" s="2" customFormat="1" ht="10.5" customHeight="1">
      <c r="A7" s="1"/>
      <c r="D7" s="3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4" s="11" customFormat="1" ht="33" customHeight="1">
      <c r="A8" s="88" t="s">
        <v>1</v>
      </c>
      <c r="B8" s="88" t="s">
        <v>4</v>
      </c>
      <c r="C8" s="88" t="s">
        <v>5</v>
      </c>
      <c r="D8" s="88" t="s">
        <v>6</v>
      </c>
      <c r="E8" s="95" t="s">
        <v>7</v>
      </c>
      <c r="F8" s="96"/>
      <c r="G8" s="96"/>
      <c r="H8" s="96"/>
      <c r="I8" s="78" t="s">
        <v>8</v>
      </c>
      <c r="J8" s="78" t="s">
        <v>9</v>
      </c>
      <c r="K8" s="85" t="s">
        <v>10</v>
      </c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7"/>
    </row>
    <row r="9" spans="1:24" s="11" customFormat="1" ht="34.5" customHeight="1">
      <c r="A9" s="88"/>
      <c r="B9" s="88"/>
      <c r="C9" s="88"/>
      <c r="D9" s="88"/>
      <c r="E9" s="78" t="s">
        <v>11</v>
      </c>
      <c r="F9" s="80" t="s">
        <v>12</v>
      </c>
      <c r="G9" s="82" t="s">
        <v>13</v>
      </c>
      <c r="H9" s="83"/>
      <c r="I9" s="84"/>
      <c r="J9" s="84"/>
      <c r="K9" s="78" t="s">
        <v>14</v>
      </c>
      <c r="L9" s="78" t="s">
        <v>124</v>
      </c>
      <c r="M9" s="86"/>
      <c r="N9" s="86"/>
      <c r="O9" s="86"/>
      <c r="P9" s="86"/>
      <c r="Q9" s="86"/>
      <c r="R9" s="86"/>
      <c r="S9" s="86"/>
      <c r="T9" s="86"/>
      <c r="U9" s="86"/>
      <c r="V9" s="86"/>
      <c r="W9" s="78" t="s">
        <v>15</v>
      </c>
      <c r="X9" s="78" t="s">
        <v>16</v>
      </c>
    </row>
    <row r="10" spans="1:24" s="11" customFormat="1" ht="58.9" customHeight="1">
      <c r="A10" s="88"/>
      <c r="B10" s="88"/>
      <c r="C10" s="88"/>
      <c r="D10" s="88"/>
      <c r="E10" s="79"/>
      <c r="F10" s="81"/>
      <c r="G10" s="20" t="s">
        <v>17</v>
      </c>
      <c r="H10" s="20" t="s">
        <v>18</v>
      </c>
      <c r="I10" s="79"/>
      <c r="J10" s="79"/>
      <c r="K10" s="79"/>
      <c r="L10" s="79"/>
      <c r="M10" s="17" t="s">
        <v>89</v>
      </c>
      <c r="N10" s="17" t="s">
        <v>90</v>
      </c>
      <c r="O10" s="17" t="s">
        <v>91</v>
      </c>
      <c r="P10" s="17" t="s">
        <v>92</v>
      </c>
      <c r="Q10" s="17" t="s">
        <v>93</v>
      </c>
      <c r="R10" s="17" t="s">
        <v>94</v>
      </c>
      <c r="S10" s="17" t="s">
        <v>95</v>
      </c>
      <c r="T10" s="17" t="s">
        <v>96</v>
      </c>
      <c r="U10" s="17" t="s">
        <v>97</v>
      </c>
      <c r="V10" s="17" t="s">
        <v>98</v>
      </c>
      <c r="W10" s="79"/>
      <c r="X10" s="79"/>
    </row>
    <row r="11" spans="1:24" s="12" customFormat="1">
      <c r="A11" s="4">
        <v>1</v>
      </c>
      <c r="B11" s="4">
        <v>2</v>
      </c>
      <c r="C11" s="4">
        <v>3</v>
      </c>
      <c r="D11" s="5">
        <v>4</v>
      </c>
      <c r="E11" s="37">
        <v>5</v>
      </c>
      <c r="F11" s="4">
        <v>6</v>
      </c>
      <c r="G11" s="5">
        <v>7</v>
      </c>
      <c r="H11" s="5">
        <v>8</v>
      </c>
      <c r="I11" s="4">
        <v>9</v>
      </c>
      <c r="J11" s="4">
        <v>10</v>
      </c>
      <c r="K11" s="4">
        <v>11</v>
      </c>
      <c r="L11" s="4">
        <v>12</v>
      </c>
      <c r="M11" s="4">
        <v>15</v>
      </c>
      <c r="N11" s="50">
        <v>16</v>
      </c>
      <c r="O11" s="50">
        <v>17</v>
      </c>
      <c r="P11" s="50">
        <v>18</v>
      </c>
      <c r="Q11" s="50">
        <v>19</v>
      </c>
      <c r="R11" s="50">
        <v>20</v>
      </c>
      <c r="S11" s="50">
        <v>21</v>
      </c>
      <c r="T11" s="50">
        <v>22</v>
      </c>
      <c r="U11" s="50">
        <v>23</v>
      </c>
      <c r="V11" s="50">
        <v>24</v>
      </c>
      <c r="W11" s="4">
        <v>29</v>
      </c>
      <c r="X11" s="4">
        <v>30</v>
      </c>
    </row>
    <row r="12" spans="1:24" s="11" customFormat="1" ht="16.5" customHeight="1">
      <c r="A12" s="75" t="s">
        <v>19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</row>
    <row r="13" spans="1:24" s="12" customFormat="1" ht="15" customHeight="1">
      <c r="A13" s="76" t="s">
        <v>20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</row>
    <row r="14" spans="1:24" s="12" customFormat="1">
      <c r="A14" s="4" t="s">
        <v>56</v>
      </c>
      <c r="B14" s="4" t="s">
        <v>2</v>
      </c>
      <c r="C14" s="4" t="s">
        <v>2</v>
      </c>
      <c r="D14" s="4" t="s">
        <v>2</v>
      </c>
      <c r="E14" s="4" t="s">
        <v>2</v>
      </c>
      <c r="F14" s="4" t="s">
        <v>2</v>
      </c>
      <c r="G14" s="5" t="s">
        <v>2</v>
      </c>
      <c r="H14" s="5" t="s">
        <v>2</v>
      </c>
      <c r="I14" s="4" t="s">
        <v>2</v>
      </c>
      <c r="J14" s="4" t="s">
        <v>2</v>
      </c>
      <c r="K14" s="4" t="s">
        <v>2</v>
      </c>
      <c r="L14" s="4" t="s">
        <v>2</v>
      </c>
      <c r="M14" s="4" t="s">
        <v>2</v>
      </c>
      <c r="N14" s="50"/>
      <c r="O14" s="50"/>
      <c r="P14" s="50"/>
      <c r="Q14" s="50"/>
      <c r="R14" s="50"/>
      <c r="S14" s="50"/>
      <c r="T14" s="50"/>
      <c r="U14" s="50"/>
      <c r="V14" s="50"/>
      <c r="W14" s="4" t="s">
        <v>2</v>
      </c>
      <c r="X14" s="4" t="s">
        <v>2</v>
      </c>
    </row>
    <row r="15" spans="1:24" s="12" customFormat="1">
      <c r="A15" s="76" t="s">
        <v>21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</row>
    <row r="16" spans="1:24" s="12" customFormat="1" ht="18.75" customHeight="1">
      <c r="A16" s="4" t="s">
        <v>22</v>
      </c>
      <c r="B16" s="4" t="s">
        <v>2</v>
      </c>
      <c r="C16" s="4" t="s">
        <v>2</v>
      </c>
      <c r="D16" s="4" t="s">
        <v>2</v>
      </c>
      <c r="E16" s="4" t="s">
        <v>2</v>
      </c>
      <c r="F16" s="4" t="s">
        <v>2</v>
      </c>
      <c r="G16" s="5" t="s">
        <v>2</v>
      </c>
      <c r="H16" s="5" t="s">
        <v>2</v>
      </c>
      <c r="I16" s="4" t="s">
        <v>2</v>
      </c>
      <c r="J16" s="4" t="s">
        <v>2</v>
      </c>
      <c r="K16" s="4" t="s">
        <v>2</v>
      </c>
      <c r="L16" s="4" t="s">
        <v>2</v>
      </c>
      <c r="M16" s="4" t="s">
        <v>2</v>
      </c>
      <c r="N16" s="50"/>
      <c r="O16" s="50"/>
      <c r="P16" s="50"/>
      <c r="Q16" s="50"/>
      <c r="R16" s="50"/>
      <c r="S16" s="50"/>
      <c r="T16" s="50"/>
      <c r="U16" s="50"/>
      <c r="V16" s="50"/>
      <c r="W16" s="4" t="s">
        <v>2</v>
      </c>
      <c r="X16" s="4" t="s">
        <v>2</v>
      </c>
    </row>
    <row r="17" spans="1:25" s="12" customFormat="1">
      <c r="A17" s="76" t="s">
        <v>23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</row>
    <row r="18" spans="1:25" s="12" customFormat="1" ht="15.75" customHeight="1">
      <c r="A18" s="4" t="s">
        <v>24</v>
      </c>
      <c r="B18" s="4" t="s">
        <v>2</v>
      </c>
      <c r="C18" s="4" t="s">
        <v>2</v>
      </c>
      <c r="D18" s="4" t="s">
        <v>2</v>
      </c>
      <c r="E18" s="4" t="s">
        <v>2</v>
      </c>
      <c r="F18" s="4" t="s">
        <v>2</v>
      </c>
      <c r="G18" s="5" t="s">
        <v>2</v>
      </c>
      <c r="H18" s="5" t="s">
        <v>2</v>
      </c>
      <c r="I18" s="4" t="s">
        <v>2</v>
      </c>
      <c r="J18" s="4" t="s">
        <v>2</v>
      </c>
      <c r="K18" s="4" t="s">
        <v>2</v>
      </c>
      <c r="L18" s="4" t="s">
        <v>2</v>
      </c>
      <c r="M18" s="4" t="s">
        <v>2</v>
      </c>
      <c r="N18" s="50"/>
      <c r="O18" s="50"/>
      <c r="P18" s="50"/>
      <c r="Q18" s="50"/>
      <c r="R18" s="50"/>
      <c r="S18" s="50"/>
      <c r="T18" s="50"/>
      <c r="U18" s="50"/>
      <c r="V18" s="50"/>
      <c r="W18" s="4" t="s">
        <v>2</v>
      </c>
      <c r="X18" s="4" t="s">
        <v>2</v>
      </c>
    </row>
    <row r="19" spans="1:25" s="12" customFormat="1">
      <c r="A19" s="76" t="s">
        <v>25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</row>
    <row r="20" spans="1:25" s="12" customFormat="1" ht="18" customHeight="1">
      <c r="A20" s="4" t="s">
        <v>26</v>
      </c>
      <c r="B20" s="4" t="s">
        <v>2</v>
      </c>
      <c r="C20" s="4" t="s">
        <v>2</v>
      </c>
      <c r="D20" s="4" t="s">
        <v>2</v>
      </c>
      <c r="E20" s="4" t="s">
        <v>2</v>
      </c>
      <c r="F20" s="4" t="s">
        <v>2</v>
      </c>
      <c r="G20" s="5" t="s">
        <v>2</v>
      </c>
      <c r="H20" s="5" t="s">
        <v>2</v>
      </c>
      <c r="I20" s="4" t="s">
        <v>2</v>
      </c>
      <c r="J20" s="4" t="s">
        <v>2</v>
      </c>
      <c r="K20" s="4" t="s">
        <v>2</v>
      </c>
      <c r="L20" s="4" t="s">
        <v>2</v>
      </c>
      <c r="M20" s="4" t="s">
        <v>2</v>
      </c>
      <c r="N20" s="50"/>
      <c r="O20" s="50"/>
      <c r="P20" s="50"/>
      <c r="Q20" s="50"/>
      <c r="R20" s="50"/>
      <c r="S20" s="50"/>
      <c r="T20" s="50"/>
      <c r="U20" s="50"/>
      <c r="V20" s="50"/>
      <c r="W20" s="4" t="s">
        <v>2</v>
      </c>
      <c r="X20" s="4" t="s">
        <v>2</v>
      </c>
    </row>
    <row r="21" spans="1:25" s="12" customFormat="1" ht="14.25" customHeight="1">
      <c r="A21" s="73" t="s">
        <v>27</v>
      </c>
      <c r="B21" s="73"/>
      <c r="C21" s="73"/>
      <c r="D21" s="73"/>
      <c r="E21" s="73"/>
      <c r="F21" s="73"/>
      <c r="G21" s="73"/>
      <c r="H21" s="73"/>
      <c r="I21" s="73"/>
      <c r="J21" s="73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5" s="11" customFormat="1" ht="16.5" customHeight="1">
      <c r="A22" s="75" t="s">
        <v>28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</row>
    <row r="23" spans="1:25" s="12" customFormat="1" ht="15.75" customHeight="1">
      <c r="A23" s="38" t="s">
        <v>29</v>
      </c>
      <c r="B23" s="4" t="s">
        <v>2</v>
      </c>
      <c r="C23" s="4" t="s">
        <v>2</v>
      </c>
      <c r="D23" s="4" t="s">
        <v>2</v>
      </c>
      <c r="E23" s="4" t="s">
        <v>2</v>
      </c>
      <c r="F23" s="4" t="s">
        <v>2</v>
      </c>
      <c r="G23" s="5" t="s">
        <v>2</v>
      </c>
      <c r="H23" s="5" t="s">
        <v>2</v>
      </c>
      <c r="I23" s="4" t="s">
        <v>2</v>
      </c>
      <c r="J23" s="4" t="s">
        <v>2</v>
      </c>
      <c r="K23" s="4" t="s">
        <v>2</v>
      </c>
      <c r="L23" s="4" t="s">
        <v>2</v>
      </c>
      <c r="M23" s="4" t="s">
        <v>2</v>
      </c>
      <c r="N23" s="50"/>
      <c r="O23" s="50"/>
      <c r="P23" s="50"/>
      <c r="Q23" s="50"/>
      <c r="R23" s="50"/>
      <c r="S23" s="50"/>
      <c r="T23" s="50"/>
      <c r="U23" s="50"/>
      <c r="V23" s="50"/>
      <c r="W23" s="4" t="s">
        <v>2</v>
      </c>
      <c r="X23" s="4" t="s">
        <v>2</v>
      </c>
    </row>
    <row r="24" spans="1:25" s="12" customFormat="1" ht="17.25" customHeight="1">
      <c r="A24" s="73" t="s">
        <v>30</v>
      </c>
      <c r="B24" s="73"/>
      <c r="C24" s="73"/>
      <c r="D24" s="73"/>
      <c r="E24" s="73"/>
      <c r="F24" s="73"/>
      <c r="G24" s="73"/>
      <c r="H24" s="73"/>
      <c r="I24" s="73"/>
      <c r="J24" s="73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5" s="11" customFormat="1" ht="21" customHeight="1">
      <c r="A25" s="75" t="s">
        <v>31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</row>
    <row r="26" spans="1:25" s="12" customFormat="1" ht="19.5" customHeight="1">
      <c r="A26" s="76" t="s">
        <v>32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</row>
    <row r="27" spans="1:25" s="12" customFormat="1" ht="80.25" customHeight="1">
      <c r="A27" s="58" t="s">
        <v>33</v>
      </c>
      <c r="B27" s="65" t="s">
        <v>87</v>
      </c>
      <c r="C27" s="67" t="s">
        <v>34</v>
      </c>
      <c r="D27" s="56" t="s">
        <v>125</v>
      </c>
      <c r="E27" s="54" t="s">
        <v>83</v>
      </c>
      <c r="F27" s="56" t="s">
        <v>84</v>
      </c>
      <c r="G27" s="5" t="s">
        <v>153</v>
      </c>
      <c r="H27" s="5" t="s">
        <v>153</v>
      </c>
      <c r="I27" s="38" t="s">
        <v>150</v>
      </c>
      <c r="J27" s="38" t="s">
        <v>114</v>
      </c>
      <c r="K27" s="57">
        <f t="shared" ref="K27:K44" si="0">SUM(M27:V27)</f>
        <v>124.247</v>
      </c>
      <c r="L27" s="44">
        <v>0</v>
      </c>
      <c r="M27" s="51">
        <v>124.247</v>
      </c>
      <c r="N27" s="44"/>
      <c r="O27" s="44"/>
      <c r="P27" s="44"/>
      <c r="Q27" s="44"/>
      <c r="R27" s="44"/>
      <c r="S27" s="44"/>
      <c r="T27" s="44"/>
      <c r="U27" s="44"/>
      <c r="V27" s="44"/>
      <c r="W27" s="44">
        <v>0</v>
      </c>
      <c r="X27" s="44">
        <v>0</v>
      </c>
      <c r="Y27" s="52"/>
    </row>
    <row r="28" spans="1:25" s="12" customFormat="1" ht="80.25" customHeight="1">
      <c r="A28" s="58" t="s">
        <v>51</v>
      </c>
      <c r="B28" s="65" t="s">
        <v>87</v>
      </c>
      <c r="C28" s="68"/>
      <c r="D28" s="55" t="s">
        <v>152</v>
      </c>
      <c r="E28" s="54" t="s">
        <v>83</v>
      </c>
      <c r="F28" s="56" t="s">
        <v>84</v>
      </c>
      <c r="G28" s="5" t="s">
        <v>154</v>
      </c>
      <c r="H28" s="5" t="s">
        <v>154</v>
      </c>
      <c r="I28" s="38" t="s">
        <v>150</v>
      </c>
      <c r="J28" s="38" t="s">
        <v>114</v>
      </c>
      <c r="K28" s="57">
        <f t="shared" si="0"/>
        <v>895.45799999999997</v>
      </c>
      <c r="L28" s="44">
        <v>0</v>
      </c>
      <c r="M28" s="51">
        <v>895.45799999999997</v>
      </c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52"/>
    </row>
    <row r="29" spans="1:25" s="12" customFormat="1" ht="86.25" customHeight="1">
      <c r="A29" s="58" t="s">
        <v>99</v>
      </c>
      <c r="B29" s="65" t="s">
        <v>87</v>
      </c>
      <c r="C29" s="68"/>
      <c r="D29" s="56" t="s">
        <v>126</v>
      </c>
      <c r="E29" s="54" t="s">
        <v>83</v>
      </c>
      <c r="F29" s="56" t="s">
        <v>84</v>
      </c>
      <c r="G29" s="5" t="s">
        <v>155</v>
      </c>
      <c r="H29" s="5" t="s">
        <v>155</v>
      </c>
      <c r="I29" s="38" t="s">
        <v>150</v>
      </c>
      <c r="J29" s="38" t="s">
        <v>114</v>
      </c>
      <c r="K29" s="57">
        <f t="shared" si="0"/>
        <v>49.537999999999997</v>
      </c>
      <c r="L29" s="44">
        <v>0</v>
      </c>
      <c r="M29" s="51">
        <v>49.537999999999997</v>
      </c>
      <c r="N29" s="44"/>
      <c r="O29" s="44"/>
      <c r="P29" s="44"/>
      <c r="Q29" s="44"/>
      <c r="R29" s="44"/>
      <c r="S29" s="44"/>
      <c r="T29" s="44"/>
      <c r="U29" s="44"/>
      <c r="V29" s="44"/>
      <c r="W29" s="44">
        <v>0</v>
      </c>
      <c r="X29" s="44">
        <v>0</v>
      </c>
      <c r="Y29" s="52"/>
    </row>
    <row r="30" spans="1:25" s="12" customFormat="1" ht="76.5" customHeight="1">
      <c r="A30" s="58" t="s">
        <v>100</v>
      </c>
      <c r="B30" s="65" t="s">
        <v>87</v>
      </c>
      <c r="C30" s="68"/>
      <c r="D30" s="55" t="s">
        <v>127</v>
      </c>
      <c r="E30" s="56" t="s">
        <v>83</v>
      </c>
      <c r="F30" s="56" t="s">
        <v>84</v>
      </c>
      <c r="G30" s="5" t="s">
        <v>156</v>
      </c>
      <c r="H30" s="5" t="s">
        <v>156</v>
      </c>
      <c r="I30" s="38" t="s">
        <v>115</v>
      </c>
      <c r="J30" s="38" t="s">
        <v>116</v>
      </c>
      <c r="K30" s="57">
        <f t="shared" si="0"/>
        <v>426.18900000000002</v>
      </c>
      <c r="L30" s="44">
        <v>0</v>
      </c>
      <c r="M30" s="44"/>
      <c r="N30" s="51">
        <v>426.18900000000002</v>
      </c>
      <c r="O30" s="44"/>
      <c r="P30" s="44"/>
      <c r="Q30" s="44"/>
      <c r="R30" s="44"/>
      <c r="S30" s="44"/>
      <c r="T30" s="44"/>
      <c r="U30" s="44"/>
      <c r="V30" s="44"/>
      <c r="W30" s="44">
        <v>0</v>
      </c>
      <c r="X30" s="44">
        <v>0</v>
      </c>
      <c r="Y30" s="52"/>
    </row>
    <row r="31" spans="1:25" s="12" customFormat="1" ht="76.5" customHeight="1">
      <c r="A31" s="58" t="s">
        <v>101</v>
      </c>
      <c r="B31" s="65" t="s">
        <v>87</v>
      </c>
      <c r="C31" s="59"/>
      <c r="D31" s="55" t="s">
        <v>128</v>
      </c>
      <c r="E31" s="56" t="s">
        <v>83</v>
      </c>
      <c r="F31" s="56" t="s">
        <v>84</v>
      </c>
      <c r="G31" s="5" t="s">
        <v>157</v>
      </c>
      <c r="H31" s="5" t="s">
        <v>157</v>
      </c>
      <c r="I31" s="38" t="s">
        <v>115</v>
      </c>
      <c r="J31" s="38" t="s">
        <v>116</v>
      </c>
      <c r="K31" s="57">
        <f t="shared" si="0"/>
        <v>451.92899999999997</v>
      </c>
      <c r="L31" s="44">
        <v>0</v>
      </c>
      <c r="M31" s="64"/>
      <c r="N31" s="51">
        <v>451.92899999999997</v>
      </c>
      <c r="O31" s="44"/>
      <c r="P31" s="44"/>
      <c r="Q31" s="44"/>
      <c r="R31" s="44"/>
      <c r="S31" s="44"/>
      <c r="T31" s="44"/>
      <c r="U31" s="44"/>
      <c r="V31" s="44"/>
      <c r="W31" s="44">
        <v>0</v>
      </c>
      <c r="X31" s="44">
        <v>0</v>
      </c>
      <c r="Y31" s="52"/>
    </row>
    <row r="32" spans="1:25" s="12" customFormat="1" ht="91.5" customHeight="1">
      <c r="A32" s="58" t="s">
        <v>102</v>
      </c>
      <c r="B32" s="65" t="s">
        <v>87</v>
      </c>
      <c r="C32" s="59"/>
      <c r="D32" s="55" t="s">
        <v>129</v>
      </c>
      <c r="E32" s="56" t="s">
        <v>83</v>
      </c>
      <c r="F32" s="56" t="s">
        <v>84</v>
      </c>
      <c r="G32" s="5" t="s">
        <v>158</v>
      </c>
      <c r="H32" s="5" t="s">
        <v>158</v>
      </c>
      <c r="I32" s="38" t="s">
        <v>117</v>
      </c>
      <c r="J32" s="38" t="s">
        <v>122</v>
      </c>
      <c r="K32" s="57">
        <f t="shared" si="0"/>
        <v>85.61</v>
      </c>
      <c r="L32" s="44">
        <v>0</v>
      </c>
      <c r="M32" s="63"/>
      <c r="N32" s="44"/>
      <c r="O32" s="51">
        <v>85.61</v>
      </c>
      <c r="P32" s="44"/>
      <c r="Q32" s="44"/>
      <c r="R32" s="44"/>
      <c r="S32" s="44"/>
      <c r="T32" s="44"/>
      <c r="U32" s="44"/>
      <c r="V32" s="44"/>
      <c r="W32" s="44">
        <v>0</v>
      </c>
      <c r="X32" s="44">
        <v>0</v>
      </c>
      <c r="Y32" s="52"/>
    </row>
    <row r="33" spans="1:25" s="12" customFormat="1" ht="76.5" customHeight="1">
      <c r="A33" s="58" t="s">
        <v>103</v>
      </c>
      <c r="B33" s="65" t="s">
        <v>87</v>
      </c>
      <c r="C33" s="59"/>
      <c r="D33" s="55" t="s">
        <v>130</v>
      </c>
      <c r="E33" s="56" t="s">
        <v>83</v>
      </c>
      <c r="F33" s="56" t="s">
        <v>84</v>
      </c>
      <c r="G33" s="5" t="s">
        <v>159</v>
      </c>
      <c r="H33" s="5" t="s">
        <v>159</v>
      </c>
      <c r="I33" s="38" t="s">
        <v>118</v>
      </c>
      <c r="J33" s="38" t="s">
        <v>119</v>
      </c>
      <c r="K33" s="57">
        <f t="shared" si="0"/>
        <v>634.322</v>
      </c>
      <c r="L33" s="44">
        <v>0</v>
      </c>
      <c r="M33" s="63"/>
      <c r="N33" s="44"/>
      <c r="O33" s="44"/>
      <c r="P33" s="51">
        <v>634.322</v>
      </c>
      <c r="Q33" s="44"/>
      <c r="R33" s="44"/>
      <c r="S33" s="44"/>
      <c r="T33" s="44"/>
      <c r="U33" s="44"/>
      <c r="V33" s="44"/>
      <c r="W33" s="44">
        <v>0</v>
      </c>
      <c r="X33" s="44">
        <v>0</v>
      </c>
      <c r="Y33" s="52"/>
    </row>
    <row r="34" spans="1:25" s="12" customFormat="1" ht="76.5" customHeight="1">
      <c r="A34" s="58" t="s">
        <v>104</v>
      </c>
      <c r="B34" s="65" t="s">
        <v>87</v>
      </c>
      <c r="C34" s="59"/>
      <c r="D34" s="55" t="s">
        <v>131</v>
      </c>
      <c r="E34" s="56" t="s">
        <v>83</v>
      </c>
      <c r="F34" s="56" t="s">
        <v>84</v>
      </c>
      <c r="G34" s="5" t="s">
        <v>160</v>
      </c>
      <c r="H34" s="5" t="s">
        <v>160</v>
      </c>
      <c r="I34" s="38" t="s">
        <v>120</v>
      </c>
      <c r="J34" s="38" t="s">
        <v>123</v>
      </c>
      <c r="K34" s="57">
        <f t="shared" si="0"/>
        <v>351.05700000000002</v>
      </c>
      <c r="L34" s="44">
        <v>0</v>
      </c>
      <c r="M34" s="63"/>
      <c r="N34" s="44"/>
      <c r="O34" s="44"/>
      <c r="P34" s="44"/>
      <c r="Q34" s="51">
        <v>351.05700000000002</v>
      </c>
      <c r="R34" s="44"/>
      <c r="S34" s="44"/>
      <c r="T34" s="44"/>
      <c r="U34" s="44"/>
      <c r="V34" s="44"/>
      <c r="W34" s="44">
        <v>0</v>
      </c>
      <c r="X34" s="44">
        <v>0</v>
      </c>
      <c r="Y34" s="52"/>
    </row>
    <row r="35" spans="1:25" s="12" customFormat="1" ht="76.5" customHeight="1">
      <c r="A35" s="58" t="s">
        <v>105</v>
      </c>
      <c r="B35" s="65" t="s">
        <v>87</v>
      </c>
      <c r="C35" s="59"/>
      <c r="D35" s="55" t="s">
        <v>133</v>
      </c>
      <c r="E35" s="56" t="s">
        <v>83</v>
      </c>
      <c r="F35" s="56" t="s">
        <v>84</v>
      </c>
      <c r="G35" s="5" t="s">
        <v>161</v>
      </c>
      <c r="H35" s="5" t="s">
        <v>161</v>
      </c>
      <c r="I35" s="38" t="s">
        <v>121</v>
      </c>
      <c r="J35" s="38" t="s">
        <v>132</v>
      </c>
      <c r="K35" s="57">
        <f t="shared" si="0"/>
        <v>285.36099999999999</v>
      </c>
      <c r="L35" s="44">
        <v>0</v>
      </c>
      <c r="M35" s="51"/>
      <c r="N35" s="64"/>
      <c r="O35" s="44"/>
      <c r="P35" s="44"/>
      <c r="Q35" s="44"/>
      <c r="R35" s="51">
        <v>285.36099999999999</v>
      </c>
      <c r="S35" s="44"/>
      <c r="T35" s="44"/>
      <c r="U35" s="44"/>
      <c r="V35" s="44"/>
      <c r="W35" s="44">
        <v>0</v>
      </c>
      <c r="X35" s="44">
        <v>0</v>
      </c>
      <c r="Y35" s="52"/>
    </row>
    <row r="36" spans="1:25" s="12" customFormat="1" ht="76.5" customHeight="1">
      <c r="A36" s="58" t="s">
        <v>106</v>
      </c>
      <c r="B36" s="65" t="s">
        <v>87</v>
      </c>
      <c r="C36" s="59"/>
      <c r="D36" s="55" t="s">
        <v>134</v>
      </c>
      <c r="E36" s="56" t="s">
        <v>83</v>
      </c>
      <c r="F36" s="56" t="s">
        <v>84</v>
      </c>
      <c r="G36" s="5" t="s">
        <v>162</v>
      </c>
      <c r="H36" s="5" t="s">
        <v>162</v>
      </c>
      <c r="I36" s="38" t="s">
        <v>121</v>
      </c>
      <c r="J36" s="38" t="s">
        <v>132</v>
      </c>
      <c r="K36" s="57">
        <f t="shared" si="0"/>
        <v>202.46899999999999</v>
      </c>
      <c r="L36" s="44">
        <v>0</v>
      </c>
      <c r="M36" s="51"/>
      <c r="N36" s="64"/>
      <c r="O36" s="44"/>
      <c r="P36" s="44"/>
      <c r="Q36" s="44"/>
      <c r="R36" s="51">
        <v>202.46899999999999</v>
      </c>
      <c r="S36" s="44"/>
      <c r="T36" s="44"/>
      <c r="U36" s="44"/>
      <c r="V36" s="44"/>
      <c r="W36" s="44">
        <v>0</v>
      </c>
      <c r="X36" s="44">
        <v>0</v>
      </c>
      <c r="Y36" s="52"/>
    </row>
    <row r="37" spans="1:25" s="12" customFormat="1" ht="76.5" customHeight="1">
      <c r="A37" s="58" t="s">
        <v>107</v>
      </c>
      <c r="B37" s="65" t="s">
        <v>87</v>
      </c>
      <c r="C37" s="59"/>
      <c r="D37" s="55" t="s">
        <v>137</v>
      </c>
      <c r="E37" s="56" t="s">
        <v>83</v>
      </c>
      <c r="F37" s="56" t="s">
        <v>84</v>
      </c>
      <c r="G37" s="5" t="s">
        <v>163</v>
      </c>
      <c r="H37" s="5" t="s">
        <v>163</v>
      </c>
      <c r="I37" s="38" t="s">
        <v>135</v>
      </c>
      <c r="J37" s="38" t="s">
        <v>136</v>
      </c>
      <c r="K37" s="57">
        <f t="shared" si="0"/>
        <v>81.28</v>
      </c>
      <c r="L37" s="44">
        <v>0</v>
      </c>
      <c r="M37" s="44"/>
      <c r="N37" s="64"/>
      <c r="O37" s="44"/>
      <c r="P37" s="44"/>
      <c r="Q37" s="44"/>
      <c r="R37" s="44"/>
      <c r="S37" s="51">
        <v>81.28</v>
      </c>
      <c r="T37" s="44"/>
      <c r="U37" s="44"/>
      <c r="V37" s="44"/>
      <c r="W37" s="44">
        <v>0</v>
      </c>
      <c r="X37" s="44">
        <v>0</v>
      </c>
      <c r="Y37" s="52"/>
    </row>
    <row r="38" spans="1:25" s="12" customFormat="1" ht="76.5" customHeight="1">
      <c r="A38" s="58" t="s">
        <v>108</v>
      </c>
      <c r="B38" s="65" t="s">
        <v>87</v>
      </c>
      <c r="C38" s="59"/>
      <c r="D38" s="55" t="s">
        <v>138</v>
      </c>
      <c r="E38" s="56" t="s">
        <v>83</v>
      </c>
      <c r="F38" s="56" t="s">
        <v>84</v>
      </c>
      <c r="G38" s="5" t="s">
        <v>164</v>
      </c>
      <c r="H38" s="5" t="s">
        <v>164</v>
      </c>
      <c r="I38" s="38" t="s">
        <v>135</v>
      </c>
      <c r="J38" s="38" t="s">
        <v>136</v>
      </c>
      <c r="K38" s="57">
        <f t="shared" si="0"/>
        <v>61.468000000000004</v>
      </c>
      <c r="L38" s="44">
        <v>0</v>
      </c>
      <c r="M38" s="44"/>
      <c r="N38" s="44"/>
      <c r="O38" s="64"/>
      <c r="P38" s="44"/>
      <c r="Q38" s="44"/>
      <c r="R38" s="44"/>
      <c r="S38" s="51">
        <v>61.468000000000004</v>
      </c>
      <c r="T38" s="44"/>
      <c r="U38" s="44"/>
      <c r="V38" s="44"/>
      <c r="W38" s="44">
        <v>0</v>
      </c>
      <c r="X38" s="44">
        <v>0</v>
      </c>
      <c r="Y38" s="52"/>
    </row>
    <row r="39" spans="1:25" s="12" customFormat="1" ht="76.5" customHeight="1">
      <c r="A39" s="58" t="s">
        <v>109</v>
      </c>
      <c r="B39" s="65" t="s">
        <v>87</v>
      </c>
      <c r="C39" s="59"/>
      <c r="D39" s="55" t="s">
        <v>142</v>
      </c>
      <c r="E39" s="56" t="s">
        <v>83</v>
      </c>
      <c r="F39" s="56" t="s">
        <v>84</v>
      </c>
      <c r="G39" s="5" t="s">
        <v>165</v>
      </c>
      <c r="H39" s="5" t="s">
        <v>165</v>
      </c>
      <c r="I39" s="38" t="s">
        <v>139</v>
      </c>
      <c r="J39" s="38" t="s">
        <v>140</v>
      </c>
      <c r="K39" s="57">
        <f t="shared" si="0"/>
        <v>640.90899999999999</v>
      </c>
      <c r="L39" s="44">
        <v>0</v>
      </c>
      <c r="M39" s="44"/>
      <c r="N39" s="44"/>
      <c r="O39" s="64"/>
      <c r="P39" s="44"/>
      <c r="Q39" s="44"/>
      <c r="R39" s="44"/>
      <c r="S39" s="44"/>
      <c r="T39" s="51">
        <v>640.90899999999999</v>
      </c>
      <c r="U39" s="44"/>
      <c r="V39" s="44"/>
      <c r="W39" s="44">
        <v>0</v>
      </c>
      <c r="X39" s="44">
        <v>0</v>
      </c>
      <c r="Y39" s="52"/>
    </row>
    <row r="40" spans="1:25" s="12" customFormat="1" ht="76.5" customHeight="1">
      <c r="A40" s="58" t="s">
        <v>110</v>
      </c>
      <c r="B40" s="65" t="s">
        <v>87</v>
      </c>
      <c r="C40" s="59"/>
      <c r="D40" s="55" t="s">
        <v>143</v>
      </c>
      <c r="E40" s="56" t="s">
        <v>83</v>
      </c>
      <c r="F40" s="56" t="s">
        <v>84</v>
      </c>
      <c r="G40" s="5" t="s">
        <v>166</v>
      </c>
      <c r="H40" s="5" t="s">
        <v>166</v>
      </c>
      <c r="I40" s="38" t="s">
        <v>139</v>
      </c>
      <c r="J40" s="38" t="s">
        <v>141</v>
      </c>
      <c r="K40" s="57">
        <f t="shared" si="0"/>
        <v>269.27499999999998</v>
      </c>
      <c r="L40" s="44">
        <v>0</v>
      </c>
      <c r="M40" s="44"/>
      <c r="N40" s="44"/>
      <c r="O40" s="44"/>
      <c r="P40" s="64"/>
      <c r="Q40" s="44"/>
      <c r="R40" s="44"/>
      <c r="S40" s="44"/>
      <c r="T40" s="51">
        <v>269.27499999999998</v>
      </c>
      <c r="U40" s="44"/>
      <c r="V40" s="44"/>
      <c r="W40" s="44">
        <v>0</v>
      </c>
      <c r="X40" s="44">
        <v>0</v>
      </c>
      <c r="Y40" s="52"/>
    </row>
    <row r="41" spans="1:25" s="12" customFormat="1" ht="76.5" customHeight="1">
      <c r="A41" s="58" t="s">
        <v>111</v>
      </c>
      <c r="B41" s="65" t="s">
        <v>87</v>
      </c>
      <c r="C41" s="59"/>
      <c r="D41" s="55" t="s">
        <v>167</v>
      </c>
      <c r="E41" s="56" t="s">
        <v>83</v>
      </c>
      <c r="F41" s="56" t="s">
        <v>84</v>
      </c>
      <c r="G41" s="5" t="s">
        <v>169</v>
      </c>
      <c r="H41" s="5" t="s">
        <v>169</v>
      </c>
      <c r="I41" s="38" t="s">
        <v>144</v>
      </c>
      <c r="J41" s="38" t="s">
        <v>145</v>
      </c>
      <c r="K41" s="57">
        <f t="shared" si="0"/>
        <v>258.90100000000001</v>
      </c>
      <c r="L41" s="44">
        <v>0</v>
      </c>
      <c r="M41" s="44"/>
      <c r="N41" s="44"/>
      <c r="O41" s="44"/>
      <c r="P41" s="64"/>
      <c r="Q41" s="44"/>
      <c r="R41" s="44"/>
      <c r="S41" s="44"/>
      <c r="T41" s="44"/>
      <c r="U41" s="51">
        <v>258.90100000000001</v>
      </c>
      <c r="V41" s="44"/>
      <c r="W41" s="44">
        <v>0</v>
      </c>
      <c r="X41" s="44">
        <v>0</v>
      </c>
      <c r="Y41" s="52"/>
    </row>
    <row r="42" spans="1:25" s="12" customFormat="1" ht="76.5" customHeight="1">
      <c r="A42" s="58" t="s">
        <v>112</v>
      </c>
      <c r="B42" s="65" t="s">
        <v>87</v>
      </c>
      <c r="C42" s="59"/>
      <c r="D42" s="55" t="s">
        <v>168</v>
      </c>
      <c r="E42" s="56" t="s">
        <v>83</v>
      </c>
      <c r="F42" s="56" t="s">
        <v>84</v>
      </c>
      <c r="G42" s="5" t="s">
        <v>170</v>
      </c>
      <c r="H42" s="5" t="s">
        <v>170</v>
      </c>
      <c r="I42" s="38" t="s">
        <v>144</v>
      </c>
      <c r="J42" s="38" t="s">
        <v>145</v>
      </c>
      <c r="K42" s="57">
        <f t="shared" si="0"/>
        <v>214.37200000000001</v>
      </c>
      <c r="L42" s="44">
        <v>0</v>
      </c>
      <c r="M42" s="44"/>
      <c r="N42" s="44"/>
      <c r="O42" s="44"/>
      <c r="P42" s="44"/>
      <c r="Q42" s="64"/>
      <c r="R42" s="44"/>
      <c r="S42" s="44"/>
      <c r="T42" s="44"/>
      <c r="U42" s="51">
        <v>214.37200000000001</v>
      </c>
      <c r="V42" s="44"/>
      <c r="W42" s="44">
        <v>0</v>
      </c>
      <c r="X42" s="44">
        <v>0</v>
      </c>
      <c r="Y42" s="52"/>
    </row>
    <row r="43" spans="1:25" s="12" customFormat="1" ht="76.5" customHeight="1">
      <c r="A43" s="58" t="s">
        <v>113</v>
      </c>
      <c r="B43" s="65" t="s">
        <v>87</v>
      </c>
      <c r="C43" s="59"/>
      <c r="D43" s="55" t="s">
        <v>148</v>
      </c>
      <c r="E43" s="56" t="s">
        <v>83</v>
      </c>
      <c r="F43" s="56" t="s">
        <v>84</v>
      </c>
      <c r="G43" s="5" t="s">
        <v>171</v>
      </c>
      <c r="H43" s="5" t="s">
        <v>171</v>
      </c>
      <c r="I43" s="38" t="s">
        <v>146</v>
      </c>
      <c r="J43" s="38" t="s">
        <v>147</v>
      </c>
      <c r="K43" s="57">
        <f t="shared" si="0"/>
        <v>311.661</v>
      </c>
      <c r="L43" s="44">
        <v>0</v>
      </c>
      <c r="M43" s="44"/>
      <c r="N43" s="44"/>
      <c r="O43" s="44"/>
      <c r="P43" s="44"/>
      <c r="Q43" s="64"/>
      <c r="R43" s="44"/>
      <c r="S43" s="44"/>
      <c r="T43" s="44"/>
      <c r="U43" s="44"/>
      <c r="V43" s="51">
        <v>311.661</v>
      </c>
      <c r="W43" s="44">
        <v>0</v>
      </c>
      <c r="X43" s="44">
        <v>0</v>
      </c>
      <c r="Y43" s="52"/>
    </row>
    <row r="44" spans="1:25" s="12" customFormat="1" ht="76.5" customHeight="1">
      <c r="A44" s="58" t="s">
        <v>151</v>
      </c>
      <c r="B44" s="65" t="s">
        <v>87</v>
      </c>
      <c r="C44" s="59"/>
      <c r="D44" s="55" t="s">
        <v>149</v>
      </c>
      <c r="E44" s="56" t="s">
        <v>83</v>
      </c>
      <c r="F44" s="56" t="s">
        <v>84</v>
      </c>
      <c r="G44" s="5" t="s">
        <v>172</v>
      </c>
      <c r="H44" s="5" t="s">
        <v>172</v>
      </c>
      <c r="I44" s="38" t="s">
        <v>146</v>
      </c>
      <c r="J44" s="38" t="s">
        <v>147</v>
      </c>
      <c r="K44" s="57">
        <f t="shared" si="0"/>
        <v>219.23699999999999</v>
      </c>
      <c r="L44" s="44">
        <v>0</v>
      </c>
      <c r="M44" s="44"/>
      <c r="N44" s="44"/>
      <c r="O44" s="44"/>
      <c r="P44" s="44"/>
      <c r="Q44" s="64"/>
      <c r="R44" s="44"/>
      <c r="S44" s="44"/>
      <c r="T44" s="44"/>
      <c r="U44" s="44"/>
      <c r="V44" s="51">
        <v>219.23699999999999</v>
      </c>
      <c r="W44" s="44">
        <v>0</v>
      </c>
      <c r="X44" s="44">
        <v>0</v>
      </c>
      <c r="Y44" s="52"/>
    </row>
    <row r="45" spans="1:25" s="12" customFormat="1" ht="20.25" customHeight="1">
      <c r="A45" s="71" t="s">
        <v>35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</row>
    <row r="46" spans="1:25" s="19" customFormat="1" ht="27.75" customHeight="1">
      <c r="A46" s="45" t="s">
        <v>36</v>
      </c>
      <c r="B46" s="42"/>
      <c r="C46" s="67" t="s">
        <v>49</v>
      </c>
      <c r="D46" s="60"/>
      <c r="E46" s="67" t="s">
        <v>50</v>
      </c>
      <c r="F46" s="69" t="s">
        <v>3</v>
      </c>
      <c r="G46" s="46"/>
      <c r="H46" s="46"/>
      <c r="I46" s="47"/>
      <c r="J46" s="47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</row>
    <row r="47" spans="1:25" s="19" customFormat="1" ht="33.75" customHeight="1">
      <c r="A47" s="45" t="s">
        <v>48</v>
      </c>
      <c r="B47" s="42"/>
      <c r="C47" s="68"/>
      <c r="D47" s="60"/>
      <c r="E47" s="68"/>
      <c r="F47" s="70"/>
      <c r="G47" s="53"/>
      <c r="H47" s="46"/>
      <c r="I47" s="47"/>
      <c r="J47" s="47"/>
      <c r="K47" s="43"/>
      <c r="L47" s="43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3"/>
      <c r="X47" s="43"/>
    </row>
    <row r="48" spans="1:25" s="11" customFormat="1" ht="18" customHeight="1">
      <c r="A48" s="73" t="s">
        <v>37</v>
      </c>
      <c r="B48" s="73"/>
      <c r="C48" s="73"/>
      <c r="D48" s="73"/>
      <c r="E48" s="73"/>
      <c r="F48" s="73"/>
      <c r="G48" s="73"/>
      <c r="H48" s="73"/>
      <c r="I48" s="73"/>
      <c r="J48" s="73"/>
      <c r="K48" s="18">
        <f>SUM(K27:K47)</f>
        <v>5563.2829999999994</v>
      </c>
      <c r="L48" s="18">
        <f>SUM(L27:L47)</f>
        <v>0</v>
      </c>
      <c r="M48" s="18">
        <f>SUM(M27:M47)</f>
        <v>1069.2429999999999</v>
      </c>
      <c r="N48" s="18">
        <f t="shared" ref="N48:V48" si="1">SUM(N27:N47)</f>
        <v>878.11799999999994</v>
      </c>
      <c r="O48" s="18">
        <f t="shared" si="1"/>
        <v>85.61</v>
      </c>
      <c r="P48" s="18">
        <f t="shared" si="1"/>
        <v>634.322</v>
      </c>
      <c r="Q48" s="18">
        <f t="shared" si="1"/>
        <v>351.05700000000002</v>
      </c>
      <c r="R48" s="18">
        <f t="shared" si="1"/>
        <v>487.83</v>
      </c>
      <c r="S48" s="18">
        <f t="shared" si="1"/>
        <v>142.74799999999999</v>
      </c>
      <c r="T48" s="18">
        <f t="shared" si="1"/>
        <v>910.18399999999997</v>
      </c>
      <c r="U48" s="18">
        <f t="shared" si="1"/>
        <v>473.27300000000002</v>
      </c>
      <c r="V48" s="18">
        <f t="shared" si="1"/>
        <v>530.89800000000002</v>
      </c>
      <c r="W48" s="18">
        <f>SUM(W27:W47)</f>
        <v>0</v>
      </c>
      <c r="X48" s="18">
        <f>SUM(X27:X47)</f>
        <v>0</v>
      </c>
    </row>
    <row r="49" spans="1:24" s="11" customFormat="1" ht="33" customHeight="1">
      <c r="A49" s="74" t="s">
        <v>38</v>
      </c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</row>
    <row r="50" spans="1:24" s="12" customFormat="1">
      <c r="A50" s="4" t="s">
        <v>39</v>
      </c>
      <c r="B50" s="4" t="s">
        <v>2</v>
      </c>
      <c r="C50" s="4" t="s">
        <v>2</v>
      </c>
      <c r="D50" s="4" t="s">
        <v>2</v>
      </c>
      <c r="E50" s="4" t="s">
        <v>2</v>
      </c>
      <c r="F50" s="4" t="s">
        <v>2</v>
      </c>
      <c r="G50" s="4" t="s">
        <v>2</v>
      </c>
      <c r="H50" s="4" t="s">
        <v>2</v>
      </c>
      <c r="I50" s="4" t="s">
        <v>2</v>
      </c>
      <c r="J50" s="4" t="s">
        <v>2</v>
      </c>
      <c r="K50" s="4" t="s">
        <v>2</v>
      </c>
      <c r="L50" s="4" t="s">
        <v>2</v>
      </c>
      <c r="M50" s="4" t="s">
        <v>2</v>
      </c>
      <c r="N50" s="50"/>
      <c r="O50" s="50"/>
      <c r="P50" s="50"/>
      <c r="Q50" s="50"/>
      <c r="R50" s="50"/>
      <c r="S50" s="50"/>
      <c r="T50" s="50"/>
      <c r="U50" s="50"/>
      <c r="V50" s="50"/>
      <c r="W50" s="4" t="s">
        <v>2</v>
      </c>
      <c r="X50" s="4" t="s">
        <v>2</v>
      </c>
    </row>
    <row r="51" spans="1:24" s="12" customFormat="1" ht="15" customHeight="1">
      <c r="A51" s="73" t="s">
        <v>40</v>
      </c>
      <c r="B51" s="73"/>
      <c r="C51" s="73"/>
      <c r="D51" s="73"/>
      <c r="E51" s="73"/>
      <c r="F51" s="73"/>
      <c r="G51" s="73"/>
      <c r="H51" s="73"/>
      <c r="I51" s="73"/>
      <c r="J51" s="73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</row>
    <row r="52" spans="1:24" s="11" customFormat="1" ht="18" customHeight="1">
      <c r="A52" s="75" t="s">
        <v>41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</row>
    <row r="53" spans="1:24" s="12" customFormat="1" ht="19.5" customHeight="1">
      <c r="A53" s="76" t="s">
        <v>42</v>
      </c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</row>
    <row r="54" spans="1:24" s="12" customFormat="1">
      <c r="A54" s="4" t="s">
        <v>43</v>
      </c>
      <c r="B54" s="4" t="s">
        <v>2</v>
      </c>
      <c r="C54" s="4" t="s">
        <v>2</v>
      </c>
      <c r="D54" s="4" t="s">
        <v>2</v>
      </c>
      <c r="E54" s="4" t="s">
        <v>2</v>
      </c>
      <c r="F54" s="4" t="s">
        <v>2</v>
      </c>
      <c r="G54" s="4" t="s">
        <v>2</v>
      </c>
      <c r="H54" s="4" t="s">
        <v>2</v>
      </c>
      <c r="I54" s="4" t="s">
        <v>2</v>
      </c>
      <c r="J54" s="4" t="s">
        <v>2</v>
      </c>
      <c r="K54" s="4" t="s">
        <v>2</v>
      </c>
      <c r="L54" s="4" t="s">
        <v>2</v>
      </c>
      <c r="M54" s="4" t="s">
        <v>2</v>
      </c>
      <c r="N54" s="50"/>
      <c r="O54" s="50"/>
      <c r="P54" s="50"/>
      <c r="Q54" s="50"/>
      <c r="R54" s="50"/>
      <c r="S54" s="50"/>
      <c r="T54" s="50"/>
      <c r="U54" s="50"/>
      <c r="V54" s="50"/>
      <c r="W54" s="4" t="s">
        <v>2</v>
      </c>
      <c r="X54" s="4" t="s">
        <v>2</v>
      </c>
    </row>
    <row r="55" spans="1:24" s="12" customFormat="1" ht="18" customHeight="1">
      <c r="A55" s="76" t="s">
        <v>44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</row>
    <row r="56" spans="1:24" s="12" customFormat="1" ht="15" customHeight="1">
      <c r="A56" s="4" t="s">
        <v>45</v>
      </c>
      <c r="B56" s="4" t="s">
        <v>2</v>
      </c>
      <c r="C56" s="4" t="s">
        <v>2</v>
      </c>
      <c r="D56" s="4" t="s">
        <v>2</v>
      </c>
      <c r="E56" s="4" t="s">
        <v>2</v>
      </c>
      <c r="F56" s="4" t="s">
        <v>2</v>
      </c>
      <c r="G56" s="4" t="s">
        <v>2</v>
      </c>
      <c r="H56" s="4" t="s">
        <v>2</v>
      </c>
      <c r="I56" s="4" t="s">
        <v>2</v>
      </c>
      <c r="J56" s="4" t="s">
        <v>2</v>
      </c>
      <c r="K56" s="4" t="s">
        <v>2</v>
      </c>
      <c r="L56" s="4" t="s">
        <v>2</v>
      </c>
      <c r="M56" s="4" t="s">
        <v>2</v>
      </c>
      <c r="N56" s="50"/>
      <c r="O56" s="50"/>
      <c r="P56" s="50"/>
      <c r="Q56" s="50"/>
      <c r="R56" s="50"/>
      <c r="S56" s="50"/>
      <c r="T56" s="50"/>
      <c r="U56" s="50"/>
      <c r="V56" s="50"/>
      <c r="W56" s="4" t="s">
        <v>2</v>
      </c>
      <c r="X56" s="4" t="s">
        <v>2</v>
      </c>
    </row>
    <row r="57" spans="1:24" s="12" customFormat="1" ht="14.25" customHeight="1">
      <c r="A57" s="73" t="s">
        <v>46</v>
      </c>
      <c r="B57" s="73"/>
      <c r="C57" s="73"/>
      <c r="D57" s="73"/>
      <c r="E57" s="73"/>
      <c r="F57" s="73"/>
      <c r="G57" s="73"/>
      <c r="H57" s="73"/>
      <c r="I57" s="73"/>
      <c r="J57" s="73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</row>
    <row r="58" spans="1:24" s="11" customFormat="1" ht="15" customHeight="1">
      <c r="A58" s="73" t="s">
        <v>47</v>
      </c>
      <c r="B58" s="73"/>
      <c r="C58" s="73"/>
      <c r="D58" s="73"/>
      <c r="E58" s="73"/>
      <c r="F58" s="73"/>
      <c r="G58" s="73"/>
      <c r="H58" s="73"/>
      <c r="I58" s="73"/>
      <c r="J58" s="73"/>
      <c r="K58" s="18">
        <f t="shared" ref="K58:X58" si="2">K21+K24+K48+K51+K57</f>
        <v>5563.2829999999994</v>
      </c>
      <c r="L58" s="18">
        <f t="shared" si="2"/>
        <v>0</v>
      </c>
      <c r="M58" s="18">
        <f t="shared" si="2"/>
        <v>1069.2429999999999</v>
      </c>
      <c r="N58" s="18">
        <f t="shared" si="2"/>
        <v>878.11799999999994</v>
      </c>
      <c r="O58" s="18">
        <f t="shared" si="2"/>
        <v>85.61</v>
      </c>
      <c r="P58" s="18">
        <f t="shared" si="2"/>
        <v>634.322</v>
      </c>
      <c r="Q58" s="18">
        <f t="shared" si="2"/>
        <v>351.05700000000002</v>
      </c>
      <c r="R58" s="18">
        <f t="shared" si="2"/>
        <v>487.83</v>
      </c>
      <c r="S58" s="18">
        <f t="shared" si="2"/>
        <v>142.74799999999999</v>
      </c>
      <c r="T58" s="18">
        <f t="shared" si="2"/>
        <v>910.18399999999997</v>
      </c>
      <c r="U58" s="18">
        <f t="shared" si="2"/>
        <v>473.27300000000002</v>
      </c>
      <c r="V58" s="18">
        <f t="shared" si="2"/>
        <v>530.89800000000002</v>
      </c>
      <c r="W58" s="18">
        <f t="shared" si="2"/>
        <v>0</v>
      </c>
      <c r="X58" s="18">
        <f t="shared" si="2"/>
        <v>0</v>
      </c>
    </row>
    <row r="59" spans="1:24" ht="11.25" hidden="1" customHeight="1"/>
    <row r="60" spans="1:24" ht="12.75" hidden="1" customHeight="1">
      <c r="H60" s="15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2.75" hidden="1" customHeight="1">
      <c r="K61" s="13"/>
    </row>
    <row r="62" spans="1:24" ht="12.75" hidden="1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22"/>
      <c r="X62" s="22"/>
    </row>
    <row r="63" spans="1:24" ht="12.7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22"/>
      <c r="X63" s="22"/>
    </row>
    <row r="64" spans="1:24" ht="12.7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22"/>
      <c r="X64" s="22"/>
    </row>
    <row r="65" spans="1:24" ht="30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22"/>
      <c r="X65" s="22"/>
    </row>
    <row r="66" spans="1:24" ht="20.25">
      <c r="A66" s="23"/>
      <c r="B66" s="24"/>
      <c r="C66" s="61"/>
      <c r="D66" s="62"/>
      <c r="E66" s="77" t="s">
        <v>57</v>
      </c>
      <c r="F66" s="77"/>
      <c r="G66" s="77"/>
      <c r="H66" s="77"/>
      <c r="I66" s="77"/>
      <c r="J66" s="77"/>
      <c r="K66" s="77"/>
      <c r="L66" s="61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4"/>
      <c r="X66" s="24"/>
    </row>
    <row r="67" spans="1:24" ht="12.75" customHeight="1">
      <c r="A67" s="22"/>
      <c r="B67" s="22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1:24" ht="12.75" customHeight="1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</row>
    <row r="69" spans="1:24" ht="12.75" customHeight="1">
      <c r="A69" s="23"/>
      <c r="B69" s="24"/>
      <c r="C69" s="24"/>
      <c r="D69" s="25"/>
      <c r="E69" s="24"/>
      <c r="F69" s="24"/>
      <c r="G69" s="24"/>
      <c r="H69" s="27"/>
      <c r="I69" s="24"/>
      <c r="J69" s="24"/>
      <c r="K69" s="24"/>
      <c r="L69" s="22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4"/>
      <c r="X69" s="24"/>
    </row>
    <row r="70" spans="1:24" ht="12.75" customHeight="1">
      <c r="A70" s="23"/>
      <c r="B70" s="24"/>
      <c r="C70" s="24"/>
      <c r="D70" s="25"/>
      <c r="E70" s="24"/>
      <c r="F70" s="24"/>
      <c r="G70" s="24"/>
      <c r="H70" s="24"/>
      <c r="I70" s="24"/>
      <c r="J70" s="24"/>
      <c r="K70" s="28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4"/>
      <c r="X70" s="24"/>
    </row>
    <row r="71" spans="1:24" ht="12.75" customHeight="1">
      <c r="A71" s="23"/>
      <c r="B71" s="24"/>
      <c r="C71" s="24"/>
      <c r="D71" s="25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</row>
    <row r="72" spans="1:24" ht="12.75" customHeight="1">
      <c r="A72" s="23"/>
      <c r="B72" s="24"/>
      <c r="C72" s="24"/>
      <c r="D72" s="2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</row>
    <row r="73" spans="1:24" ht="12.75" customHeight="1">
      <c r="A73" s="23"/>
      <c r="B73" s="24"/>
      <c r="C73" s="24"/>
      <c r="D73" s="25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</row>
  </sheetData>
  <autoFilter ref="A11:X58"/>
  <mergeCells count="46">
    <mergeCell ref="D8:D10"/>
    <mergeCell ref="E8:H8"/>
    <mergeCell ref="A12:X12"/>
    <mergeCell ref="A13:X13"/>
    <mergeCell ref="A15:X15"/>
    <mergeCell ref="M9:V9"/>
    <mergeCell ref="A3:X3"/>
    <mergeCell ref="A4:X4"/>
    <mergeCell ref="A5:X5"/>
    <mergeCell ref="A6:X6"/>
    <mergeCell ref="U1:X1"/>
    <mergeCell ref="A19:X19"/>
    <mergeCell ref="A21:J21"/>
    <mergeCell ref="E9:E10"/>
    <mergeCell ref="F9:F10"/>
    <mergeCell ref="G9:H9"/>
    <mergeCell ref="K9:K10"/>
    <mergeCell ref="L9:L10"/>
    <mergeCell ref="W9:W10"/>
    <mergeCell ref="X9:X10"/>
    <mergeCell ref="I8:I10"/>
    <mergeCell ref="J8:J10"/>
    <mergeCell ref="K8:X8"/>
    <mergeCell ref="A8:A10"/>
    <mergeCell ref="B8:B10"/>
    <mergeCell ref="C8:C10"/>
    <mergeCell ref="A17:X17"/>
    <mergeCell ref="A22:X22"/>
    <mergeCell ref="A24:J24"/>
    <mergeCell ref="A25:X25"/>
    <mergeCell ref="A26:X26"/>
    <mergeCell ref="C27:C30"/>
    <mergeCell ref="C46:C47"/>
    <mergeCell ref="E46:E47"/>
    <mergeCell ref="F46:F47"/>
    <mergeCell ref="A45:X45"/>
    <mergeCell ref="A68:X68"/>
    <mergeCell ref="A57:J57"/>
    <mergeCell ref="A58:J58"/>
    <mergeCell ref="A48:J48"/>
    <mergeCell ref="A49:X49"/>
    <mergeCell ref="A51:J51"/>
    <mergeCell ref="A52:X52"/>
    <mergeCell ref="A53:X53"/>
    <mergeCell ref="A55:X55"/>
    <mergeCell ref="E66:K66"/>
  </mergeCells>
  <printOptions horizontalCentered="1"/>
  <pageMargins left="0" right="0" top="0" bottom="0" header="0.39370078740157483" footer="0"/>
  <pageSetup paperSize="8" scale="45" orientation="landscape" r:id="rId1"/>
  <headerFooter alignWithMargins="0"/>
  <rowBreaks count="1" manualBreakCount="1">
    <brk id="66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CFFFF"/>
  </sheetPr>
  <dimension ref="B1:I34"/>
  <sheetViews>
    <sheetView topLeftCell="A10" zoomScaleNormal="100" zoomScaleSheetLayoutView="100" zoomScalePageLayoutView="80" workbookViewId="0">
      <selection activeCell="D12" sqref="D12:I12"/>
    </sheetView>
  </sheetViews>
  <sheetFormatPr defaultColWidth="11.85546875" defaultRowHeight="12.75"/>
  <cols>
    <col min="1" max="1" width="15.7109375" style="31" customWidth="1"/>
    <col min="2" max="2" width="7.140625" style="31" customWidth="1"/>
    <col min="3" max="3" width="47.7109375" style="31" customWidth="1"/>
    <col min="4" max="4" width="15.85546875" style="31" customWidth="1"/>
    <col min="5" max="5" width="14.140625" style="31" customWidth="1"/>
    <col min="6" max="6" width="14" style="31" customWidth="1"/>
    <col min="7" max="7" width="15.5703125" style="31" customWidth="1"/>
    <col min="8" max="8" width="11.7109375" style="31" customWidth="1"/>
    <col min="9" max="9" width="12.42578125" style="31" hidden="1" customWidth="1"/>
    <col min="10" max="232" width="9.140625" style="31" customWidth="1"/>
    <col min="233" max="256" width="11.85546875" style="31"/>
    <col min="257" max="257" width="15.7109375" style="31" customWidth="1"/>
    <col min="258" max="258" width="7.140625" style="31" customWidth="1"/>
    <col min="259" max="259" width="47.7109375" style="31" customWidth="1"/>
    <col min="260" max="260" width="15.85546875" style="31" customWidth="1"/>
    <col min="261" max="261" width="14.140625" style="31" customWidth="1"/>
    <col min="262" max="262" width="14" style="31" customWidth="1"/>
    <col min="263" max="264" width="11.7109375" style="31" customWidth="1"/>
    <col min="265" max="265" width="12.42578125" style="31" customWidth="1"/>
    <col min="266" max="488" width="9.140625" style="31" customWidth="1"/>
    <col min="489" max="512" width="11.85546875" style="31"/>
    <col min="513" max="513" width="15.7109375" style="31" customWidth="1"/>
    <col min="514" max="514" width="7.140625" style="31" customWidth="1"/>
    <col min="515" max="515" width="47.7109375" style="31" customWidth="1"/>
    <col min="516" max="516" width="15.85546875" style="31" customWidth="1"/>
    <col min="517" max="517" width="14.140625" style="31" customWidth="1"/>
    <col min="518" max="518" width="14" style="31" customWidth="1"/>
    <col min="519" max="520" width="11.7109375" style="31" customWidth="1"/>
    <col min="521" max="521" width="12.42578125" style="31" customWidth="1"/>
    <col min="522" max="744" width="9.140625" style="31" customWidth="1"/>
    <col min="745" max="768" width="11.85546875" style="31"/>
    <col min="769" max="769" width="15.7109375" style="31" customWidth="1"/>
    <col min="770" max="770" width="7.140625" style="31" customWidth="1"/>
    <col min="771" max="771" width="47.7109375" style="31" customWidth="1"/>
    <col min="772" max="772" width="15.85546875" style="31" customWidth="1"/>
    <col min="773" max="773" width="14.140625" style="31" customWidth="1"/>
    <col min="774" max="774" width="14" style="31" customWidth="1"/>
    <col min="775" max="776" width="11.7109375" style="31" customWidth="1"/>
    <col min="777" max="777" width="12.42578125" style="31" customWidth="1"/>
    <col min="778" max="1000" width="9.140625" style="31" customWidth="1"/>
    <col min="1001" max="1024" width="11.85546875" style="31"/>
    <col min="1025" max="1025" width="15.7109375" style="31" customWidth="1"/>
    <col min="1026" max="1026" width="7.140625" style="31" customWidth="1"/>
    <col min="1027" max="1027" width="47.7109375" style="31" customWidth="1"/>
    <col min="1028" max="1028" width="15.85546875" style="31" customWidth="1"/>
    <col min="1029" max="1029" width="14.140625" style="31" customWidth="1"/>
    <col min="1030" max="1030" width="14" style="31" customWidth="1"/>
    <col min="1031" max="1032" width="11.7109375" style="31" customWidth="1"/>
    <col min="1033" max="1033" width="12.42578125" style="31" customWidth="1"/>
    <col min="1034" max="1256" width="9.140625" style="31" customWidth="1"/>
    <col min="1257" max="1280" width="11.85546875" style="31"/>
    <col min="1281" max="1281" width="15.7109375" style="31" customWidth="1"/>
    <col min="1282" max="1282" width="7.140625" style="31" customWidth="1"/>
    <col min="1283" max="1283" width="47.7109375" style="31" customWidth="1"/>
    <col min="1284" max="1284" width="15.85546875" style="31" customWidth="1"/>
    <col min="1285" max="1285" width="14.140625" style="31" customWidth="1"/>
    <col min="1286" max="1286" width="14" style="31" customWidth="1"/>
    <col min="1287" max="1288" width="11.7109375" style="31" customWidth="1"/>
    <col min="1289" max="1289" width="12.42578125" style="31" customWidth="1"/>
    <col min="1290" max="1512" width="9.140625" style="31" customWidth="1"/>
    <col min="1513" max="1536" width="11.85546875" style="31"/>
    <col min="1537" max="1537" width="15.7109375" style="31" customWidth="1"/>
    <col min="1538" max="1538" width="7.140625" style="31" customWidth="1"/>
    <col min="1539" max="1539" width="47.7109375" style="31" customWidth="1"/>
    <col min="1540" max="1540" width="15.85546875" style="31" customWidth="1"/>
    <col min="1541" max="1541" width="14.140625" style="31" customWidth="1"/>
    <col min="1542" max="1542" width="14" style="31" customWidth="1"/>
    <col min="1543" max="1544" width="11.7109375" style="31" customWidth="1"/>
    <col min="1545" max="1545" width="12.42578125" style="31" customWidth="1"/>
    <col min="1546" max="1768" width="9.140625" style="31" customWidth="1"/>
    <col min="1769" max="1792" width="11.85546875" style="31"/>
    <col min="1793" max="1793" width="15.7109375" style="31" customWidth="1"/>
    <col min="1794" max="1794" width="7.140625" style="31" customWidth="1"/>
    <col min="1795" max="1795" width="47.7109375" style="31" customWidth="1"/>
    <col min="1796" max="1796" width="15.85546875" style="31" customWidth="1"/>
    <col min="1797" max="1797" width="14.140625" style="31" customWidth="1"/>
    <col min="1798" max="1798" width="14" style="31" customWidth="1"/>
    <col min="1799" max="1800" width="11.7109375" style="31" customWidth="1"/>
    <col min="1801" max="1801" width="12.42578125" style="31" customWidth="1"/>
    <col min="1802" max="2024" width="9.140625" style="31" customWidth="1"/>
    <col min="2025" max="2048" width="11.85546875" style="31"/>
    <col min="2049" max="2049" width="15.7109375" style="31" customWidth="1"/>
    <col min="2050" max="2050" width="7.140625" style="31" customWidth="1"/>
    <col min="2051" max="2051" width="47.7109375" style="31" customWidth="1"/>
    <col min="2052" max="2052" width="15.85546875" style="31" customWidth="1"/>
    <col min="2053" max="2053" width="14.140625" style="31" customWidth="1"/>
    <col min="2054" max="2054" width="14" style="31" customWidth="1"/>
    <col min="2055" max="2056" width="11.7109375" style="31" customWidth="1"/>
    <col min="2057" max="2057" width="12.42578125" style="31" customWidth="1"/>
    <col min="2058" max="2280" width="9.140625" style="31" customWidth="1"/>
    <col min="2281" max="2304" width="11.85546875" style="31"/>
    <col min="2305" max="2305" width="15.7109375" style="31" customWidth="1"/>
    <col min="2306" max="2306" width="7.140625" style="31" customWidth="1"/>
    <col min="2307" max="2307" width="47.7109375" style="31" customWidth="1"/>
    <col min="2308" max="2308" width="15.85546875" style="31" customWidth="1"/>
    <col min="2309" max="2309" width="14.140625" style="31" customWidth="1"/>
    <col min="2310" max="2310" width="14" style="31" customWidth="1"/>
    <col min="2311" max="2312" width="11.7109375" style="31" customWidth="1"/>
    <col min="2313" max="2313" width="12.42578125" style="31" customWidth="1"/>
    <col min="2314" max="2536" width="9.140625" style="31" customWidth="1"/>
    <col min="2537" max="2560" width="11.85546875" style="31"/>
    <col min="2561" max="2561" width="15.7109375" style="31" customWidth="1"/>
    <col min="2562" max="2562" width="7.140625" style="31" customWidth="1"/>
    <col min="2563" max="2563" width="47.7109375" style="31" customWidth="1"/>
    <col min="2564" max="2564" width="15.85546875" style="31" customWidth="1"/>
    <col min="2565" max="2565" width="14.140625" style="31" customWidth="1"/>
    <col min="2566" max="2566" width="14" style="31" customWidth="1"/>
    <col min="2567" max="2568" width="11.7109375" style="31" customWidth="1"/>
    <col min="2569" max="2569" width="12.42578125" style="31" customWidth="1"/>
    <col min="2570" max="2792" width="9.140625" style="31" customWidth="1"/>
    <col min="2793" max="2816" width="11.85546875" style="31"/>
    <col min="2817" max="2817" width="15.7109375" style="31" customWidth="1"/>
    <col min="2818" max="2818" width="7.140625" style="31" customWidth="1"/>
    <col min="2819" max="2819" width="47.7109375" style="31" customWidth="1"/>
    <col min="2820" max="2820" width="15.85546875" style="31" customWidth="1"/>
    <col min="2821" max="2821" width="14.140625" style="31" customWidth="1"/>
    <col min="2822" max="2822" width="14" style="31" customWidth="1"/>
    <col min="2823" max="2824" width="11.7109375" style="31" customWidth="1"/>
    <col min="2825" max="2825" width="12.42578125" style="31" customWidth="1"/>
    <col min="2826" max="3048" width="9.140625" style="31" customWidth="1"/>
    <col min="3049" max="3072" width="11.85546875" style="31"/>
    <col min="3073" max="3073" width="15.7109375" style="31" customWidth="1"/>
    <col min="3074" max="3074" width="7.140625" style="31" customWidth="1"/>
    <col min="3075" max="3075" width="47.7109375" style="31" customWidth="1"/>
    <col min="3076" max="3076" width="15.85546875" style="31" customWidth="1"/>
    <col min="3077" max="3077" width="14.140625" style="31" customWidth="1"/>
    <col min="3078" max="3078" width="14" style="31" customWidth="1"/>
    <col min="3079" max="3080" width="11.7109375" style="31" customWidth="1"/>
    <col min="3081" max="3081" width="12.42578125" style="31" customWidth="1"/>
    <col min="3082" max="3304" width="9.140625" style="31" customWidth="1"/>
    <col min="3305" max="3328" width="11.85546875" style="31"/>
    <col min="3329" max="3329" width="15.7109375" style="31" customWidth="1"/>
    <col min="3330" max="3330" width="7.140625" style="31" customWidth="1"/>
    <col min="3331" max="3331" width="47.7109375" style="31" customWidth="1"/>
    <col min="3332" max="3332" width="15.85546875" style="31" customWidth="1"/>
    <col min="3333" max="3333" width="14.140625" style="31" customWidth="1"/>
    <col min="3334" max="3334" width="14" style="31" customWidth="1"/>
    <col min="3335" max="3336" width="11.7109375" style="31" customWidth="1"/>
    <col min="3337" max="3337" width="12.42578125" style="31" customWidth="1"/>
    <col min="3338" max="3560" width="9.140625" style="31" customWidth="1"/>
    <col min="3561" max="3584" width="11.85546875" style="31"/>
    <col min="3585" max="3585" width="15.7109375" style="31" customWidth="1"/>
    <col min="3586" max="3586" width="7.140625" style="31" customWidth="1"/>
    <col min="3587" max="3587" width="47.7109375" style="31" customWidth="1"/>
    <col min="3588" max="3588" width="15.85546875" style="31" customWidth="1"/>
    <col min="3589" max="3589" width="14.140625" style="31" customWidth="1"/>
    <col min="3590" max="3590" width="14" style="31" customWidth="1"/>
    <col min="3591" max="3592" width="11.7109375" style="31" customWidth="1"/>
    <col min="3593" max="3593" width="12.42578125" style="31" customWidth="1"/>
    <col min="3594" max="3816" width="9.140625" style="31" customWidth="1"/>
    <col min="3817" max="3840" width="11.85546875" style="31"/>
    <col min="3841" max="3841" width="15.7109375" style="31" customWidth="1"/>
    <col min="3842" max="3842" width="7.140625" style="31" customWidth="1"/>
    <col min="3843" max="3843" width="47.7109375" style="31" customWidth="1"/>
    <col min="3844" max="3844" width="15.85546875" style="31" customWidth="1"/>
    <col min="3845" max="3845" width="14.140625" style="31" customWidth="1"/>
    <col min="3846" max="3846" width="14" style="31" customWidth="1"/>
    <col min="3847" max="3848" width="11.7109375" style="31" customWidth="1"/>
    <col min="3849" max="3849" width="12.42578125" style="31" customWidth="1"/>
    <col min="3850" max="4072" width="9.140625" style="31" customWidth="1"/>
    <col min="4073" max="4096" width="11.85546875" style="31"/>
    <col min="4097" max="4097" width="15.7109375" style="31" customWidth="1"/>
    <col min="4098" max="4098" width="7.140625" style="31" customWidth="1"/>
    <col min="4099" max="4099" width="47.7109375" style="31" customWidth="1"/>
    <col min="4100" max="4100" width="15.85546875" style="31" customWidth="1"/>
    <col min="4101" max="4101" width="14.140625" style="31" customWidth="1"/>
    <col min="4102" max="4102" width="14" style="31" customWidth="1"/>
    <col min="4103" max="4104" width="11.7109375" style="31" customWidth="1"/>
    <col min="4105" max="4105" width="12.42578125" style="31" customWidth="1"/>
    <col min="4106" max="4328" width="9.140625" style="31" customWidth="1"/>
    <col min="4329" max="4352" width="11.85546875" style="31"/>
    <col min="4353" max="4353" width="15.7109375" style="31" customWidth="1"/>
    <col min="4354" max="4354" width="7.140625" style="31" customWidth="1"/>
    <col min="4355" max="4355" width="47.7109375" style="31" customWidth="1"/>
    <col min="4356" max="4356" width="15.85546875" style="31" customWidth="1"/>
    <col min="4357" max="4357" width="14.140625" style="31" customWidth="1"/>
    <col min="4358" max="4358" width="14" style="31" customWidth="1"/>
    <col min="4359" max="4360" width="11.7109375" style="31" customWidth="1"/>
    <col min="4361" max="4361" width="12.42578125" style="31" customWidth="1"/>
    <col min="4362" max="4584" width="9.140625" style="31" customWidth="1"/>
    <col min="4585" max="4608" width="11.85546875" style="31"/>
    <col min="4609" max="4609" width="15.7109375" style="31" customWidth="1"/>
    <col min="4610" max="4610" width="7.140625" style="31" customWidth="1"/>
    <col min="4611" max="4611" width="47.7109375" style="31" customWidth="1"/>
    <col min="4612" max="4612" width="15.85546875" style="31" customWidth="1"/>
    <col min="4613" max="4613" width="14.140625" style="31" customWidth="1"/>
    <col min="4614" max="4614" width="14" style="31" customWidth="1"/>
    <col min="4615" max="4616" width="11.7109375" style="31" customWidth="1"/>
    <col min="4617" max="4617" width="12.42578125" style="31" customWidth="1"/>
    <col min="4618" max="4840" width="9.140625" style="31" customWidth="1"/>
    <col min="4841" max="4864" width="11.85546875" style="31"/>
    <col min="4865" max="4865" width="15.7109375" style="31" customWidth="1"/>
    <col min="4866" max="4866" width="7.140625" style="31" customWidth="1"/>
    <col min="4867" max="4867" width="47.7109375" style="31" customWidth="1"/>
    <col min="4868" max="4868" width="15.85546875" style="31" customWidth="1"/>
    <col min="4869" max="4869" width="14.140625" style="31" customWidth="1"/>
    <col min="4870" max="4870" width="14" style="31" customWidth="1"/>
    <col min="4871" max="4872" width="11.7109375" style="31" customWidth="1"/>
    <col min="4873" max="4873" width="12.42578125" style="31" customWidth="1"/>
    <col min="4874" max="5096" width="9.140625" style="31" customWidth="1"/>
    <col min="5097" max="5120" width="11.85546875" style="31"/>
    <col min="5121" max="5121" width="15.7109375" style="31" customWidth="1"/>
    <col min="5122" max="5122" width="7.140625" style="31" customWidth="1"/>
    <col min="5123" max="5123" width="47.7109375" style="31" customWidth="1"/>
    <col min="5124" max="5124" width="15.85546875" style="31" customWidth="1"/>
    <col min="5125" max="5125" width="14.140625" style="31" customWidth="1"/>
    <col min="5126" max="5126" width="14" style="31" customWidth="1"/>
    <col min="5127" max="5128" width="11.7109375" style="31" customWidth="1"/>
    <col min="5129" max="5129" width="12.42578125" style="31" customWidth="1"/>
    <col min="5130" max="5352" width="9.140625" style="31" customWidth="1"/>
    <col min="5353" max="5376" width="11.85546875" style="31"/>
    <col min="5377" max="5377" width="15.7109375" style="31" customWidth="1"/>
    <col min="5378" max="5378" width="7.140625" style="31" customWidth="1"/>
    <col min="5379" max="5379" width="47.7109375" style="31" customWidth="1"/>
    <col min="5380" max="5380" width="15.85546875" style="31" customWidth="1"/>
    <col min="5381" max="5381" width="14.140625" style="31" customWidth="1"/>
    <col min="5382" max="5382" width="14" style="31" customWidth="1"/>
    <col min="5383" max="5384" width="11.7109375" style="31" customWidth="1"/>
    <col min="5385" max="5385" width="12.42578125" style="31" customWidth="1"/>
    <col min="5386" max="5608" width="9.140625" style="31" customWidth="1"/>
    <col min="5609" max="5632" width="11.85546875" style="31"/>
    <col min="5633" max="5633" width="15.7109375" style="31" customWidth="1"/>
    <col min="5634" max="5634" width="7.140625" style="31" customWidth="1"/>
    <col min="5635" max="5635" width="47.7109375" style="31" customWidth="1"/>
    <col min="5636" max="5636" width="15.85546875" style="31" customWidth="1"/>
    <col min="5637" max="5637" width="14.140625" style="31" customWidth="1"/>
    <col min="5638" max="5638" width="14" style="31" customWidth="1"/>
    <col min="5639" max="5640" width="11.7109375" style="31" customWidth="1"/>
    <col min="5641" max="5641" width="12.42578125" style="31" customWidth="1"/>
    <col min="5642" max="5864" width="9.140625" style="31" customWidth="1"/>
    <col min="5865" max="5888" width="11.85546875" style="31"/>
    <col min="5889" max="5889" width="15.7109375" style="31" customWidth="1"/>
    <col min="5890" max="5890" width="7.140625" style="31" customWidth="1"/>
    <col min="5891" max="5891" width="47.7109375" style="31" customWidth="1"/>
    <col min="5892" max="5892" width="15.85546875" style="31" customWidth="1"/>
    <col min="5893" max="5893" width="14.140625" style="31" customWidth="1"/>
    <col min="5894" max="5894" width="14" style="31" customWidth="1"/>
    <col min="5895" max="5896" width="11.7109375" style="31" customWidth="1"/>
    <col min="5897" max="5897" width="12.42578125" style="31" customWidth="1"/>
    <col min="5898" max="6120" width="9.140625" style="31" customWidth="1"/>
    <col min="6121" max="6144" width="11.85546875" style="31"/>
    <col min="6145" max="6145" width="15.7109375" style="31" customWidth="1"/>
    <col min="6146" max="6146" width="7.140625" style="31" customWidth="1"/>
    <col min="6147" max="6147" width="47.7109375" style="31" customWidth="1"/>
    <col min="6148" max="6148" width="15.85546875" style="31" customWidth="1"/>
    <col min="6149" max="6149" width="14.140625" style="31" customWidth="1"/>
    <col min="6150" max="6150" width="14" style="31" customWidth="1"/>
    <col min="6151" max="6152" width="11.7109375" style="31" customWidth="1"/>
    <col min="6153" max="6153" width="12.42578125" style="31" customWidth="1"/>
    <col min="6154" max="6376" width="9.140625" style="31" customWidth="1"/>
    <col min="6377" max="6400" width="11.85546875" style="31"/>
    <col min="6401" max="6401" width="15.7109375" style="31" customWidth="1"/>
    <col min="6402" max="6402" width="7.140625" style="31" customWidth="1"/>
    <col min="6403" max="6403" width="47.7109375" style="31" customWidth="1"/>
    <col min="6404" max="6404" width="15.85546875" style="31" customWidth="1"/>
    <col min="6405" max="6405" width="14.140625" style="31" customWidth="1"/>
    <col min="6406" max="6406" width="14" style="31" customWidth="1"/>
    <col min="6407" max="6408" width="11.7109375" style="31" customWidth="1"/>
    <col min="6409" max="6409" width="12.42578125" style="31" customWidth="1"/>
    <col min="6410" max="6632" width="9.140625" style="31" customWidth="1"/>
    <col min="6633" max="6656" width="11.85546875" style="31"/>
    <col min="6657" max="6657" width="15.7109375" style="31" customWidth="1"/>
    <col min="6658" max="6658" width="7.140625" style="31" customWidth="1"/>
    <col min="6659" max="6659" width="47.7109375" style="31" customWidth="1"/>
    <col min="6660" max="6660" width="15.85546875" style="31" customWidth="1"/>
    <col min="6661" max="6661" width="14.140625" style="31" customWidth="1"/>
    <col min="6662" max="6662" width="14" style="31" customWidth="1"/>
    <col min="6663" max="6664" width="11.7109375" style="31" customWidth="1"/>
    <col min="6665" max="6665" width="12.42578125" style="31" customWidth="1"/>
    <col min="6666" max="6888" width="9.140625" style="31" customWidth="1"/>
    <col min="6889" max="6912" width="11.85546875" style="31"/>
    <col min="6913" max="6913" width="15.7109375" style="31" customWidth="1"/>
    <col min="6914" max="6914" width="7.140625" style="31" customWidth="1"/>
    <col min="6915" max="6915" width="47.7109375" style="31" customWidth="1"/>
    <col min="6916" max="6916" width="15.85546875" style="31" customWidth="1"/>
    <col min="6917" max="6917" width="14.140625" style="31" customWidth="1"/>
    <col min="6918" max="6918" width="14" style="31" customWidth="1"/>
    <col min="6919" max="6920" width="11.7109375" style="31" customWidth="1"/>
    <col min="6921" max="6921" width="12.42578125" style="31" customWidth="1"/>
    <col min="6922" max="7144" width="9.140625" style="31" customWidth="1"/>
    <col min="7145" max="7168" width="11.85546875" style="31"/>
    <col min="7169" max="7169" width="15.7109375" style="31" customWidth="1"/>
    <col min="7170" max="7170" width="7.140625" style="31" customWidth="1"/>
    <col min="7171" max="7171" width="47.7109375" style="31" customWidth="1"/>
    <col min="7172" max="7172" width="15.85546875" style="31" customWidth="1"/>
    <col min="7173" max="7173" width="14.140625" style="31" customWidth="1"/>
    <col min="7174" max="7174" width="14" style="31" customWidth="1"/>
    <col min="7175" max="7176" width="11.7109375" style="31" customWidth="1"/>
    <col min="7177" max="7177" width="12.42578125" style="31" customWidth="1"/>
    <col min="7178" max="7400" width="9.140625" style="31" customWidth="1"/>
    <col min="7401" max="7424" width="11.85546875" style="31"/>
    <col min="7425" max="7425" width="15.7109375" style="31" customWidth="1"/>
    <col min="7426" max="7426" width="7.140625" style="31" customWidth="1"/>
    <col min="7427" max="7427" width="47.7109375" style="31" customWidth="1"/>
    <col min="7428" max="7428" width="15.85546875" style="31" customWidth="1"/>
    <col min="7429" max="7429" width="14.140625" style="31" customWidth="1"/>
    <col min="7430" max="7430" width="14" style="31" customWidth="1"/>
    <col min="7431" max="7432" width="11.7109375" style="31" customWidth="1"/>
    <col min="7433" max="7433" width="12.42578125" style="31" customWidth="1"/>
    <col min="7434" max="7656" width="9.140625" style="31" customWidth="1"/>
    <col min="7657" max="7680" width="11.85546875" style="31"/>
    <col min="7681" max="7681" width="15.7109375" style="31" customWidth="1"/>
    <col min="7682" max="7682" width="7.140625" style="31" customWidth="1"/>
    <col min="7683" max="7683" width="47.7109375" style="31" customWidth="1"/>
    <col min="7684" max="7684" width="15.85546875" style="31" customWidth="1"/>
    <col min="7685" max="7685" width="14.140625" style="31" customWidth="1"/>
    <col min="7686" max="7686" width="14" style="31" customWidth="1"/>
    <col min="7687" max="7688" width="11.7109375" style="31" customWidth="1"/>
    <col min="7689" max="7689" width="12.42578125" style="31" customWidth="1"/>
    <col min="7690" max="7912" width="9.140625" style="31" customWidth="1"/>
    <col min="7913" max="7936" width="11.85546875" style="31"/>
    <col min="7937" max="7937" width="15.7109375" style="31" customWidth="1"/>
    <col min="7938" max="7938" width="7.140625" style="31" customWidth="1"/>
    <col min="7939" max="7939" width="47.7109375" style="31" customWidth="1"/>
    <col min="7940" max="7940" width="15.85546875" style="31" customWidth="1"/>
    <col min="7941" max="7941" width="14.140625" style="31" customWidth="1"/>
    <col min="7942" max="7942" width="14" style="31" customWidth="1"/>
    <col min="7943" max="7944" width="11.7109375" style="31" customWidth="1"/>
    <col min="7945" max="7945" width="12.42578125" style="31" customWidth="1"/>
    <col min="7946" max="8168" width="9.140625" style="31" customWidth="1"/>
    <col min="8169" max="8192" width="11.85546875" style="31"/>
    <col min="8193" max="8193" width="15.7109375" style="31" customWidth="1"/>
    <col min="8194" max="8194" width="7.140625" style="31" customWidth="1"/>
    <col min="8195" max="8195" width="47.7109375" style="31" customWidth="1"/>
    <col min="8196" max="8196" width="15.85546875" style="31" customWidth="1"/>
    <col min="8197" max="8197" width="14.140625" style="31" customWidth="1"/>
    <col min="8198" max="8198" width="14" style="31" customWidth="1"/>
    <col min="8199" max="8200" width="11.7109375" style="31" customWidth="1"/>
    <col min="8201" max="8201" width="12.42578125" style="31" customWidth="1"/>
    <col min="8202" max="8424" width="9.140625" style="31" customWidth="1"/>
    <col min="8425" max="8448" width="11.85546875" style="31"/>
    <col min="8449" max="8449" width="15.7109375" style="31" customWidth="1"/>
    <col min="8450" max="8450" width="7.140625" style="31" customWidth="1"/>
    <col min="8451" max="8451" width="47.7109375" style="31" customWidth="1"/>
    <col min="8452" max="8452" width="15.85546875" style="31" customWidth="1"/>
    <col min="8453" max="8453" width="14.140625" style="31" customWidth="1"/>
    <col min="8454" max="8454" width="14" style="31" customWidth="1"/>
    <col min="8455" max="8456" width="11.7109375" style="31" customWidth="1"/>
    <col min="8457" max="8457" width="12.42578125" style="31" customWidth="1"/>
    <col min="8458" max="8680" width="9.140625" style="31" customWidth="1"/>
    <col min="8681" max="8704" width="11.85546875" style="31"/>
    <col min="8705" max="8705" width="15.7109375" style="31" customWidth="1"/>
    <col min="8706" max="8706" width="7.140625" style="31" customWidth="1"/>
    <col min="8707" max="8707" width="47.7109375" style="31" customWidth="1"/>
    <col min="8708" max="8708" width="15.85546875" style="31" customWidth="1"/>
    <col min="8709" max="8709" width="14.140625" style="31" customWidth="1"/>
    <col min="8710" max="8710" width="14" style="31" customWidth="1"/>
    <col min="8711" max="8712" width="11.7109375" style="31" customWidth="1"/>
    <col min="8713" max="8713" width="12.42578125" style="31" customWidth="1"/>
    <col min="8714" max="8936" width="9.140625" style="31" customWidth="1"/>
    <col min="8937" max="8960" width="11.85546875" style="31"/>
    <col min="8961" max="8961" width="15.7109375" style="31" customWidth="1"/>
    <col min="8962" max="8962" width="7.140625" style="31" customWidth="1"/>
    <col min="8963" max="8963" width="47.7109375" style="31" customWidth="1"/>
    <col min="8964" max="8964" width="15.85546875" style="31" customWidth="1"/>
    <col min="8965" max="8965" width="14.140625" style="31" customWidth="1"/>
    <col min="8966" max="8966" width="14" style="31" customWidth="1"/>
    <col min="8967" max="8968" width="11.7109375" style="31" customWidth="1"/>
    <col min="8969" max="8969" width="12.42578125" style="31" customWidth="1"/>
    <col min="8970" max="9192" width="9.140625" style="31" customWidth="1"/>
    <col min="9193" max="9216" width="11.85546875" style="31"/>
    <col min="9217" max="9217" width="15.7109375" style="31" customWidth="1"/>
    <col min="9218" max="9218" width="7.140625" style="31" customWidth="1"/>
    <col min="9219" max="9219" width="47.7109375" style="31" customWidth="1"/>
    <col min="9220" max="9220" width="15.85546875" style="31" customWidth="1"/>
    <col min="9221" max="9221" width="14.140625" style="31" customWidth="1"/>
    <col min="9222" max="9222" width="14" style="31" customWidth="1"/>
    <col min="9223" max="9224" width="11.7109375" style="31" customWidth="1"/>
    <col min="9225" max="9225" width="12.42578125" style="31" customWidth="1"/>
    <col min="9226" max="9448" width="9.140625" style="31" customWidth="1"/>
    <col min="9449" max="9472" width="11.85546875" style="31"/>
    <col min="9473" max="9473" width="15.7109375" style="31" customWidth="1"/>
    <col min="9474" max="9474" width="7.140625" style="31" customWidth="1"/>
    <col min="9475" max="9475" width="47.7109375" style="31" customWidth="1"/>
    <col min="9476" max="9476" width="15.85546875" style="31" customWidth="1"/>
    <col min="9477" max="9477" width="14.140625" style="31" customWidth="1"/>
    <col min="9478" max="9478" width="14" style="31" customWidth="1"/>
    <col min="9479" max="9480" width="11.7109375" style="31" customWidth="1"/>
    <col min="9481" max="9481" width="12.42578125" style="31" customWidth="1"/>
    <col min="9482" max="9704" width="9.140625" style="31" customWidth="1"/>
    <col min="9705" max="9728" width="11.85546875" style="31"/>
    <col min="9729" max="9729" width="15.7109375" style="31" customWidth="1"/>
    <col min="9730" max="9730" width="7.140625" style="31" customWidth="1"/>
    <col min="9731" max="9731" width="47.7109375" style="31" customWidth="1"/>
    <col min="9732" max="9732" width="15.85546875" style="31" customWidth="1"/>
    <col min="9733" max="9733" width="14.140625" style="31" customWidth="1"/>
    <col min="9734" max="9734" width="14" style="31" customWidth="1"/>
    <col min="9735" max="9736" width="11.7109375" style="31" customWidth="1"/>
    <col min="9737" max="9737" width="12.42578125" style="31" customWidth="1"/>
    <col min="9738" max="9960" width="9.140625" style="31" customWidth="1"/>
    <col min="9961" max="9984" width="11.85546875" style="31"/>
    <col min="9985" max="9985" width="15.7109375" style="31" customWidth="1"/>
    <col min="9986" max="9986" width="7.140625" style="31" customWidth="1"/>
    <col min="9987" max="9987" width="47.7109375" style="31" customWidth="1"/>
    <col min="9988" max="9988" width="15.85546875" style="31" customWidth="1"/>
    <col min="9989" max="9989" width="14.140625" style="31" customWidth="1"/>
    <col min="9990" max="9990" width="14" style="31" customWidth="1"/>
    <col min="9991" max="9992" width="11.7109375" style="31" customWidth="1"/>
    <col min="9993" max="9993" width="12.42578125" style="31" customWidth="1"/>
    <col min="9994" max="10216" width="9.140625" style="31" customWidth="1"/>
    <col min="10217" max="10240" width="11.85546875" style="31"/>
    <col min="10241" max="10241" width="15.7109375" style="31" customWidth="1"/>
    <col min="10242" max="10242" width="7.140625" style="31" customWidth="1"/>
    <col min="10243" max="10243" width="47.7109375" style="31" customWidth="1"/>
    <col min="10244" max="10244" width="15.85546875" style="31" customWidth="1"/>
    <col min="10245" max="10245" width="14.140625" style="31" customWidth="1"/>
    <col min="10246" max="10246" width="14" style="31" customWidth="1"/>
    <col min="10247" max="10248" width="11.7109375" style="31" customWidth="1"/>
    <col min="10249" max="10249" width="12.42578125" style="31" customWidth="1"/>
    <col min="10250" max="10472" width="9.140625" style="31" customWidth="1"/>
    <col min="10473" max="10496" width="11.85546875" style="31"/>
    <col min="10497" max="10497" width="15.7109375" style="31" customWidth="1"/>
    <col min="10498" max="10498" width="7.140625" style="31" customWidth="1"/>
    <col min="10499" max="10499" width="47.7109375" style="31" customWidth="1"/>
    <col min="10500" max="10500" width="15.85546875" style="31" customWidth="1"/>
    <col min="10501" max="10501" width="14.140625" style="31" customWidth="1"/>
    <col min="10502" max="10502" width="14" style="31" customWidth="1"/>
    <col min="10503" max="10504" width="11.7109375" style="31" customWidth="1"/>
    <col min="10505" max="10505" width="12.42578125" style="31" customWidth="1"/>
    <col min="10506" max="10728" width="9.140625" style="31" customWidth="1"/>
    <col min="10729" max="10752" width="11.85546875" style="31"/>
    <col min="10753" max="10753" width="15.7109375" style="31" customWidth="1"/>
    <col min="10754" max="10754" width="7.140625" style="31" customWidth="1"/>
    <col min="10755" max="10755" width="47.7109375" style="31" customWidth="1"/>
    <col min="10756" max="10756" width="15.85546875" style="31" customWidth="1"/>
    <col min="10757" max="10757" width="14.140625" style="31" customWidth="1"/>
    <col min="10758" max="10758" width="14" style="31" customWidth="1"/>
    <col min="10759" max="10760" width="11.7109375" style="31" customWidth="1"/>
    <col min="10761" max="10761" width="12.42578125" style="31" customWidth="1"/>
    <col min="10762" max="10984" width="9.140625" style="31" customWidth="1"/>
    <col min="10985" max="11008" width="11.85546875" style="31"/>
    <col min="11009" max="11009" width="15.7109375" style="31" customWidth="1"/>
    <col min="11010" max="11010" width="7.140625" style="31" customWidth="1"/>
    <col min="11011" max="11011" width="47.7109375" style="31" customWidth="1"/>
    <col min="11012" max="11012" width="15.85546875" style="31" customWidth="1"/>
    <col min="11013" max="11013" width="14.140625" style="31" customWidth="1"/>
    <col min="11014" max="11014" width="14" style="31" customWidth="1"/>
    <col min="11015" max="11016" width="11.7109375" style="31" customWidth="1"/>
    <col min="11017" max="11017" width="12.42578125" style="31" customWidth="1"/>
    <col min="11018" max="11240" width="9.140625" style="31" customWidth="1"/>
    <col min="11241" max="11264" width="11.85546875" style="31"/>
    <col min="11265" max="11265" width="15.7109375" style="31" customWidth="1"/>
    <col min="11266" max="11266" width="7.140625" style="31" customWidth="1"/>
    <col min="11267" max="11267" width="47.7109375" style="31" customWidth="1"/>
    <col min="11268" max="11268" width="15.85546875" style="31" customWidth="1"/>
    <col min="11269" max="11269" width="14.140625" style="31" customWidth="1"/>
    <col min="11270" max="11270" width="14" style="31" customWidth="1"/>
    <col min="11271" max="11272" width="11.7109375" style="31" customWidth="1"/>
    <col min="11273" max="11273" width="12.42578125" style="31" customWidth="1"/>
    <col min="11274" max="11496" width="9.140625" style="31" customWidth="1"/>
    <col min="11497" max="11520" width="11.85546875" style="31"/>
    <col min="11521" max="11521" width="15.7109375" style="31" customWidth="1"/>
    <col min="11522" max="11522" width="7.140625" style="31" customWidth="1"/>
    <col min="11523" max="11523" width="47.7109375" style="31" customWidth="1"/>
    <col min="11524" max="11524" width="15.85546875" style="31" customWidth="1"/>
    <col min="11525" max="11525" width="14.140625" style="31" customWidth="1"/>
    <col min="11526" max="11526" width="14" style="31" customWidth="1"/>
    <col min="11527" max="11528" width="11.7109375" style="31" customWidth="1"/>
    <col min="11529" max="11529" width="12.42578125" style="31" customWidth="1"/>
    <col min="11530" max="11752" width="9.140625" style="31" customWidth="1"/>
    <col min="11753" max="11776" width="11.85546875" style="31"/>
    <col min="11777" max="11777" width="15.7109375" style="31" customWidth="1"/>
    <col min="11778" max="11778" width="7.140625" style="31" customWidth="1"/>
    <col min="11779" max="11779" width="47.7109375" style="31" customWidth="1"/>
    <col min="11780" max="11780" width="15.85546875" style="31" customWidth="1"/>
    <col min="11781" max="11781" width="14.140625" style="31" customWidth="1"/>
    <col min="11782" max="11782" width="14" style="31" customWidth="1"/>
    <col min="11783" max="11784" width="11.7109375" style="31" customWidth="1"/>
    <col min="11785" max="11785" width="12.42578125" style="31" customWidth="1"/>
    <col min="11786" max="12008" width="9.140625" style="31" customWidth="1"/>
    <col min="12009" max="12032" width="11.85546875" style="31"/>
    <col min="12033" max="12033" width="15.7109375" style="31" customWidth="1"/>
    <col min="12034" max="12034" width="7.140625" style="31" customWidth="1"/>
    <col min="12035" max="12035" width="47.7109375" style="31" customWidth="1"/>
    <col min="12036" max="12036" width="15.85546875" style="31" customWidth="1"/>
    <col min="12037" max="12037" width="14.140625" style="31" customWidth="1"/>
    <col min="12038" max="12038" width="14" style="31" customWidth="1"/>
    <col min="12039" max="12040" width="11.7109375" style="31" customWidth="1"/>
    <col min="12041" max="12041" width="12.42578125" style="31" customWidth="1"/>
    <col min="12042" max="12264" width="9.140625" style="31" customWidth="1"/>
    <col min="12265" max="12288" width="11.85546875" style="31"/>
    <col min="12289" max="12289" width="15.7109375" style="31" customWidth="1"/>
    <col min="12290" max="12290" width="7.140625" style="31" customWidth="1"/>
    <col min="12291" max="12291" width="47.7109375" style="31" customWidth="1"/>
    <col min="12292" max="12292" width="15.85546875" style="31" customWidth="1"/>
    <col min="12293" max="12293" width="14.140625" style="31" customWidth="1"/>
    <col min="12294" max="12294" width="14" style="31" customWidth="1"/>
    <col min="12295" max="12296" width="11.7109375" style="31" customWidth="1"/>
    <col min="12297" max="12297" width="12.42578125" style="31" customWidth="1"/>
    <col min="12298" max="12520" width="9.140625" style="31" customWidth="1"/>
    <col min="12521" max="12544" width="11.85546875" style="31"/>
    <col min="12545" max="12545" width="15.7109375" style="31" customWidth="1"/>
    <col min="12546" max="12546" width="7.140625" style="31" customWidth="1"/>
    <col min="12547" max="12547" width="47.7109375" style="31" customWidth="1"/>
    <col min="12548" max="12548" width="15.85546875" style="31" customWidth="1"/>
    <col min="12549" max="12549" width="14.140625" style="31" customWidth="1"/>
    <col min="12550" max="12550" width="14" style="31" customWidth="1"/>
    <col min="12551" max="12552" width="11.7109375" style="31" customWidth="1"/>
    <col min="12553" max="12553" width="12.42578125" style="31" customWidth="1"/>
    <col min="12554" max="12776" width="9.140625" style="31" customWidth="1"/>
    <col min="12777" max="12800" width="11.85546875" style="31"/>
    <col min="12801" max="12801" width="15.7109375" style="31" customWidth="1"/>
    <col min="12802" max="12802" width="7.140625" style="31" customWidth="1"/>
    <col min="12803" max="12803" width="47.7109375" style="31" customWidth="1"/>
    <col min="12804" max="12804" width="15.85546875" style="31" customWidth="1"/>
    <col min="12805" max="12805" width="14.140625" style="31" customWidth="1"/>
    <col min="12806" max="12806" width="14" style="31" customWidth="1"/>
    <col min="12807" max="12808" width="11.7109375" style="31" customWidth="1"/>
    <col min="12809" max="12809" width="12.42578125" style="31" customWidth="1"/>
    <col min="12810" max="13032" width="9.140625" style="31" customWidth="1"/>
    <col min="13033" max="13056" width="11.85546875" style="31"/>
    <col min="13057" max="13057" width="15.7109375" style="31" customWidth="1"/>
    <col min="13058" max="13058" width="7.140625" style="31" customWidth="1"/>
    <col min="13059" max="13059" width="47.7109375" style="31" customWidth="1"/>
    <col min="13060" max="13060" width="15.85546875" style="31" customWidth="1"/>
    <col min="13061" max="13061" width="14.140625" style="31" customWidth="1"/>
    <col min="13062" max="13062" width="14" style="31" customWidth="1"/>
    <col min="13063" max="13064" width="11.7109375" style="31" customWidth="1"/>
    <col min="13065" max="13065" width="12.42578125" style="31" customWidth="1"/>
    <col min="13066" max="13288" width="9.140625" style="31" customWidth="1"/>
    <col min="13289" max="13312" width="11.85546875" style="31"/>
    <col min="13313" max="13313" width="15.7109375" style="31" customWidth="1"/>
    <col min="13314" max="13314" width="7.140625" style="31" customWidth="1"/>
    <col min="13315" max="13315" width="47.7109375" style="31" customWidth="1"/>
    <col min="13316" max="13316" width="15.85546875" style="31" customWidth="1"/>
    <col min="13317" max="13317" width="14.140625" style="31" customWidth="1"/>
    <col min="13318" max="13318" width="14" style="31" customWidth="1"/>
    <col min="13319" max="13320" width="11.7109375" style="31" customWidth="1"/>
    <col min="13321" max="13321" width="12.42578125" style="31" customWidth="1"/>
    <col min="13322" max="13544" width="9.140625" style="31" customWidth="1"/>
    <col min="13545" max="13568" width="11.85546875" style="31"/>
    <col min="13569" max="13569" width="15.7109375" style="31" customWidth="1"/>
    <col min="13570" max="13570" width="7.140625" style="31" customWidth="1"/>
    <col min="13571" max="13571" width="47.7109375" style="31" customWidth="1"/>
    <col min="13572" max="13572" width="15.85546875" style="31" customWidth="1"/>
    <col min="13573" max="13573" width="14.140625" style="31" customWidth="1"/>
    <col min="13574" max="13574" width="14" style="31" customWidth="1"/>
    <col min="13575" max="13576" width="11.7109375" style="31" customWidth="1"/>
    <col min="13577" max="13577" width="12.42578125" style="31" customWidth="1"/>
    <col min="13578" max="13800" width="9.140625" style="31" customWidth="1"/>
    <col min="13801" max="13824" width="11.85546875" style="31"/>
    <col min="13825" max="13825" width="15.7109375" style="31" customWidth="1"/>
    <col min="13826" max="13826" width="7.140625" style="31" customWidth="1"/>
    <col min="13827" max="13827" width="47.7109375" style="31" customWidth="1"/>
    <col min="13828" max="13828" width="15.85546875" style="31" customWidth="1"/>
    <col min="13829" max="13829" width="14.140625" style="31" customWidth="1"/>
    <col min="13830" max="13830" width="14" style="31" customWidth="1"/>
    <col min="13831" max="13832" width="11.7109375" style="31" customWidth="1"/>
    <col min="13833" max="13833" width="12.42578125" style="31" customWidth="1"/>
    <col min="13834" max="14056" width="9.140625" style="31" customWidth="1"/>
    <col min="14057" max="14080" width="11.85546875" style="31"/>
    <col min="14081" max="14081" width="15.7109375" style="31" customWidth="1"/>
    <col min="14082" max="14082" width="7.140625" style="31" customWidth="1"/>
    <col min="14083" max="14083" width="47.7109375" style="31" customWidth="1"/>
    <col min="14084" max="14084" width="15.85546875" style="31" customWidth="1"/>
    <col min="14085" max="14085" width="14.140625" style="31" customWidth="1"/>
    <col min="14086" max="14086" width="14" style="31" customWidth="1"/>
    <col min="14087" max="14088" width="11.7109375" style="31" customWidth="1"/>
    <col min="14089" max="14089" width="12.42578125" style="31" customWidth="1"/>
    <col min="14090" max="14312" width="9.140625" style="31" customWidth="1"/>
    <col min="14313" max="14336" width="11.85546875" style="31"/>
    <col min="14337" max="14337" width="15.7109375" style="31" customWidth="1"/>
    <col min="14338" max="14338" width="7.140625" style="31" customWidth="1"/>
    <col min="14339" max="14339" width="47.7109375" style="31" customWidth="1"/>
    <col min="14340" max="14340" width="15.85546875" style="31" customWidth="1"/>
    <col min="14341" max="14341" width="14.140625" style="31" customWidth="1"/>
    <col min="14342" max="14342" width="14" style="31" customWidth="1"/>
    <col min="14343" max="14344" width="11.7109375" style="31" customWidth="1"/>
    <col min="14345" max="14345" width="12.42578125" style="31" customWidth="1"/>
    <col min="14346" max="14568" width="9.140625" style="31" customWidth="1"/>
    <col min="14569" max="14592" width="11.85546875" style="31"/>
    <col min="14593" max="14593" width="15.7109375" style="31" customWidth="1"/>
    <col min="14594" max="14594" width="7.140625" style="31" customWidth="1"/>
    <col min="14595" max="14595" width="47.7109375" style="31" customWidth="1"/>
    <col min="14596" max="14596" width="15.85546875" style="31" customWidth="1"/>
    <col min="14597" max="14597" width="14.140625" style="31" customWidth="1"/>
    <col min="14598" max="14598" width="14" style="31" customWidth="1"/>
    <col min="14599" max="14600" width="11.7109375" style="31" customWidth="1"/>
    <col min="14601" max="14601" width="12.42578125" style="31" customWidth="1"/>
    <col min="14602" max="14824" width="9.140625" style="31" customWidth="1"/>
    <col min="14825" max="14848" width="11.85546875" style="31"/>
    <col min="14849" max="14849" width="15.7109375" style="31" customWidth="1"/>
    <col min="14850" max="14850" width="7.140625" style="31" customWidth="1"/>
    <col min="14851" max="14851" width="47.7109375" style="31" customWidth="1"/>
    <col min="14852" max="14852" width="15.85546875" style="31" customWidth="1"/>
    <col min="14853" max="14853" width="14.140625" style="31" customWidth="1"/>
    <col min="14854" max="14854" width="14" style="31" customWidth="1"/>
    <col min="14855" max="14856" width="11.7109375" style="31" customWidth="1"/>
    <col min="14857" max="14857" width="12.42578125" style="31" customWidth="1"/>
    <col min="14858" max="15080" width="9.140625" style="31" customWidth="1"/>
    <col min="15081" max="15104" width="11.85546875" style="31"/>
    <col min="15105" max="15105" width="15.7109375" style="31" customWidth="1"/>
    <col min="15106" max="15106" width="7.140625" style="31" customWidth="1"/>
    <col min="15107" max="15107" width="47.7109375" style="31" customWidth="1"/>
    <col min="15108" max="15108" width="15.85546875" style="31" customWidth="1"/>
    <col min="15109" max="15109" width="14.140625" style="31" customWidth="1"/>
    <col min="15110" max="15110" width="14" style="31" customWidth="1"/>
    <col min="15111" max="15112" width="11.7109375" style="31" customWidth="1"/>
    <col min="15113" max="15113" width="12.42578125" style="31" customWidth="1"/>
    <col min="15114" max="15336" width="9.140625" style="31" customWidth="1"/>
    <col min="15337" max="15360" width="11.85546875" style="31"/>
    <col min="15361" max="15361" width="15.7109375" style="31" customWidth="1"/>
    <col min="15362" max="15362" width="7.140625" style="31" customWidth="1"/>
    <col min="15363" max="15363" width="47.7109375" style="31" customWidth="1"/>
    <col min="15364" max="15364" width="15.85546875" style="31" customWidth="1"/>
    <col min="15365" max="15365" width="14.140625" style="31" customWidth="1"/>
    <col min="15366" max="15366" width="14" style="31" customWidth="1"/>
    <col min="15367" max="15368" width="11.7109375" style="31" customWidth="1"/>
    <col min="15369" max="15369" width="12.42578125" style="31" customWidth="1"/>
    <col min="15370" max="15592" width="9.140625" style="31" customWidth="1"/>
    <col min="15593" max="15616" width="11.85546875" style="31"/>
    <col min="15617" max="15617" width="15.7109375" style="31" customWidth="1"/>
    <col min="15618" max="15618" width="7.140625" style="31" customWidth="1"/>
    <col min="15619" max="15619" width="47.7109375" style="31" customWidth="1"/>
    <col min="15620" max="15620" width="15.85546875" style="31" customWidth="1"/>
    <col min="15621" max="15621" width="14.140625" style="31" customWidth="1"/>
    <col min="15622" max="15622" width="14" style="31" customWidth="1"/>
    <col min="15623" max="15624" width="11.7109375" style="31" customWidth="1"/>
    <col min="15625" max="15625" width="12.42578125" style="31" customWidth="1"/>
    <col min="15626" max="15848" width="9.140625" style="31" customWidth="1"/>
    <col min="15849" max="15872" width="11.85546875" style="31"/>
    <col min="15873" max="15873" width="15.7109375" style="31" customWidth="1"/>
    <col min="15874" max="15874" width="7.140625" style="31" customWidth="1"/>
    <col min="15875" max="15875" width="47.7109375" style="31" customWidth="1"/>
    <col min="15876" max="15876" width="15.85546875" style="31" customWidth="1"/>
    <col min="15877" max="15877" width="14.140625" style="31" customWidth="1"/>
    <col min="15878" max="15878" width="14" style="31" customWidth="1"/>
    <col min="15879" max="15880" width="11.7109375" style="31" customWidth="1"/>
    <col min="15881" max="15881" width="12.42578125" style="31" customWidth="1"/>
    <col min="15882" max="16104" width="9.140625" style="31" customWidth="1"/>
    <col min="16105" max="16128" width="11.85546875" style="31"/>
    <col min="16129" max="16129" width="15.7109375" style="31" customWidth="1"/>
    <col min="16130" max="16130" width="7.140625" style="31" customWidth="1"/>
    <col min="16131" max="16131" width="47.7109375" style="31" customWidth="1"/>
    <col min="16132" max="16132" width="15.85546875" style="31" customWidth="1"/>
    <col min="16133" max="16133" width="14.140625" style="31" customWidth="1"/>
    <col min="16134" max="16134" width="14" style="31" customWidth="1"/>
    <col min="16135" max="16136" width="11.7109375" style="31" customWidth="1"/>
    <col min="16137" max="16137" width="12.42578125" style="31" customWidth="1"/>
    <col min="16138" max="16360" width="9.140625" style="31" customWidth="1"/>
    <col min="16361" max="16384" width="11.85546875" style="31"/>
  </cols>
  <sheetData>
    <row r="1" spans="2:9" s="30" customFormat="1" ht="15.75" customHeight="1">
      <c r="B1" s="29"/>
      <c r="C1" s="29"/>
      <c r="D1" s="29"/>
      <c r="G1" s="107" t="s">
        <v>58</v>
      </c>
      <c r="H1" s="107"/>
      <c r="I1" s="107"/>
    </row>
    <row r="2" spans="2:9" ht="12.75" customHeight="1">
      <c r="G2" s="108"/>
      <c r="H2" s="108"/>
      <c r="I2" s="108"/>
    </row>
    <row r="3" spans="2:9" ht="15.75" customHeight="1">
      <c r="B3" s="109" t="s">
        <v>59</v>
      </c>
      <c r="C3" s="109"/>
      <c r="D3" s="109"/>
      <c r="E3" s="109"/>
      <c r="F3" s="109"/>
      <c r="G3" s="109"/>
      <c r="H3" s="109"/>
      <c r="I3" s="109"/>
    </row>
    <row r="4" spans="2:9" ht="15.75">
      <c r="B4" s="110" t="s">
        <v>86</v>
      </c>
      <c r="C4" s="110"/>
      <c r="D4" s="110"/>
      <c r="E4" s="110"/>
      <c r="F4" s="110"/>
      <c r="G4" s="110"/>
      <c r="H4" s="110"/>
      <c r="I4" s="110"/>
    </row>
    <row r="5" spans="2:9">
      <c r="B5" s="111" t="s">
        <v>0</v>
      </c>
      <c r="C5" s="111"/>
      <c r="D5" s="111"/>
      <c r="E5" s="111"/>
      <c r="F5" s="111"/>
      <c r="G5" s="111"/>
      <c r="H5" s="111"/>
      <c r="I5" s="111"/>
    </row>
    <row r="6" spans="2:9" ht="15.75">
      <c r="B6" s="106" t="s">
        <v>88</v>
      </c>
      <c r="C6" s="106"/>
      <c r="D6" s="106"/>
      <c r="E6" s="106"/>
      <c r="F6" s="106"/>
      <c r="G6" s="106"/>
      <c r="H6" s="106"/>
      <c r="I6" s="106"/>
    </row>
    <row r="7" spans="2:9">
      <c r="B7" s="99"/>
      <c r="C7" s="99"/>
      <c r="D7" s="99"/>
      <c r="E7" s="99"/>
      <c r="F7" s="99"/>
      <c r="G7" s="99"/>
      <c r="H7" s="99"/>
      <c r="I7" s="99"/>
    </row>
    <row r="8" spans="2:9" ht="36" customHeight="1">
      <c r="B8" s="100" t="s">
        <v>60</v>
      </c>
      <c r="C8" s="100" t="s">
        <v>61</v>
      </c>
      <c r="D8" s="103" t="s">
        <v>62</v>
      </c>
      <c r="E8" s="103"/>
      <c r="F8" s="103"/>
      <c r="G8" s="103"/>
      <c r="H8" s="103"/>
      <c r="I8" s="103"/>
    </row>
    <row r="9" spans="2:9" ht="15.75" customHeight="1">
      <c r="B9" s="101"/>
      <c r="C9" s="101"/>
      <c r="D9" s="104" t="s">
        <v>63</v>
      </c>
      <c r="E9" s="105"/>
      <c r="F9" s="100" t="s">
        <v>14</v>
      </c>
      <c r="G9" s="103" t="s">
        <v>52</v>
      </c>
      <c r="H9" s="103"/>
      <c r="I9" s="103"/>
    </row>
    <row r="10" spans="2:9" ht="49.5" customHeight="1">
      <c r="B10" s="102"/>
      <c r="C10" s="102"/>
      <c r="D10" s="41" t="s">
        <v>64</v>
      </c>
      <c r="E10" s="41" t="s">
        <v>65</v>
      </c>
      <c r="F10" s="102"/>
      <c r="G10" s="39">
        <v>2023</v>
      </c>
      <c r="H10" s="39">
        <v>2024</v>
      </c>
      <c r="I10" s="39">
        <v>2025</v>
      </c>
    </row>
    <row r="11" spans="2:9" ht="15.75">
      <c r="B11" s="39">
        <v>1</v>
      </c>
      <c r="C11" s="39">
        <v>2</v>
      </c>
      <c r="D11" s="39">
        <v>3</v>
      </c>
      <c r="E11" s="39">
        <v>4</v>
      </c>
      <c r="F11" s="39">
        <v>5</v>
      </c>
      <c r="G11" s="39">
        <v>7</v>
      </c>
      <c r="H11" s="39">
        <v>8</v>
      </c>
      <c r="I11" s="39">
        <v>9</v>
      </c>
    </row>
    <row r="12" spans="2:9" ht="15.75">
      <c r="B12" s="39"/>
      <c r="C12" s="39"/>
      <c r="D12" s="97" t="s">
        <v>61</v>
      </c>
      <c r="E12" s="97"/>
      <c r="F12" s="97"/>
      <c r="G12" s="97"/>
      <c r="H12" s="97"/>
      <c r="I12" s="97"/>
    </row>
    <row r="13" spans="2:9" ht="15.75">
      <c r="B13" s="32" t="s">
        <v>66</v>
      </c>
      <c r="C13" s="33" t="s">
        <v>67</v>
      </c>
      <c r="D13" s="40" t="e">
        <f>'2-ИП ТС'!#REF!+'2-ИП ТС'!#REF!+'2-ИП ТС'!#REF!+'2-ИП ТС'!#REF!+'2-ИП ТС'!#REF!+'2-ИП ТС'!#REF!+'2-ИП ТС'!#REF!+'2-ИП ТС'!#REF!+'2-ИП ТС'!#REF!+'2-ИП ТС'!#REF!+'2-ИП ТС'!M46+'2-ИП ТС'!M47+'2-ИП ТС'!#REF!+'2-ИП ТС'!#REF!+'2-ИП ТС'!#REF!</f>
        <v>#REF!</v>
      </c>
      <c r="E13" s="40">
        <f>SUM('2-ИП ТС'!M27:M30)</f>
        <v>1069.2429999999999</v>
      </c>
      <c r="F13" s="40" t="e">
        <f>D13+E13</f>
        <v>#REF!</v>
      </c>
      <c r="G13" s="40" t="e">
        <f>'2-ИП ТС'!#REF!</f>
        <v>#REF!</v>
      </c>
      <c r="H13" s="40" t="e">
        <f>'2-ИП ТС'!#REF!</f>
        <v>#REF!</v>
      </c>
      <c r="I13" s="40">
        <f>'2-ИП ТС'!M48</f>
        <v>1069.2429999999999</v>
      </c>
    </row>
    <row r="14" spans="2:9" ht="15.75">
      <c r="B14" s="32" t="s">
        <v>53</v>
      </c>
      <c r="C14" s="33" t="s">
        <v>68</v>
      </c>
      <c r="D14" s="40">
        <v>0</v>
      </c>
      <c r="E14" s="40">
        <v>0</v>
      </c>
      <c r="F14" s="40">
        <v>0</v>
      </c>
      <c r="G14" s="40">
        <v>0</v>
      </c>
      <c r="H14" s="40">
        <v>0</v>
      </c>
      <c r="I14" s="40">
        <v>0</v>
      </c>
    </row>
    <row r="15" spans="2:9" ht="31.5">
      <c r="B15" s="32" t="s">
        <v>54</v>
      </c>
      <c r="C15" s="33" t="s">
        <v>69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</row>
    <row r="16" spans="2:9" ht="15.75">
      <c r="B16" s="34"/>
      <c r="C16" s="33" t="s">
        <v>47</v>
      </c>
      <c r="D16" s="40" t="e">
        <f>D13</f>
        <v>#REF!</v>
      </c>
      <c r="E16" s="40">
        <f>E13</f>
        <v>1069.2429999999999</v>
      </c>
      <c r="F16" s="40" t="e">
        <f>D16+E16</f>
        <v>#REF!</v>
      </c>
      <c r="G16" s="40" t="e">
        <f>G13</f>
        <v>#REF!</v>
      </c>
      <c r="H16" s="40" t="e">
        <f>H13</f>
        <v>#REF!</v>
      </c>
      <c r="I16" s="40">
        <f>I13</f>
        <v>1069.2429999999999</v>
      </c>
    </row>
    <row r="17" spans="2:9" ht="15.75">
      <c r="B17" s="35"/>
      <c r="C17" s="35"/>
      <c r="D17" s="98" t="s">
        <v>70</v>
      </c>
      <c r="E17" s="98"/>
      <c r="F17" s="98"/>
      <c r="G17" s="98"/>
      <c r="H17" s="98"/>
      <c r="I17" s="98"/>
    </row>
    <row r="18" spans="2:9" ht="15.75">
      <c r="B18" s="32" t="s">
        <v>66</v>
      </c>
      <c r="C18" s="33" t="s">
        <v>67</v>
      </c>
      <c r="D18" s="40" t="e">
        <f>D19*1.2</f>
        <v>#REF!</v>
      </c>
      <c r="E18" s="40">
        <f>E13</f>
        <v>1069.2429999999999</v>
      </c>
      <c r="F18" s="40" t="e">
        <f>D18+E18</f>
        <v>#REF!</v>
      </c>
      <c r="G18" s="40" t="e">
        <f>G21*1.2</f>
        <v>#REF!</v>
      </c>
      <c r="H18" s="40" t="e">
        <f>H16</f>
        <v>#REF!</v>
      </c>
      <c r="I18" s="40">
        <f>I16</f>
        <v>1069.2429999999999</v>
      </c>
    </row>
    <row r="19" spans="2:9" ht="15.75">
      <c r="B19" s="32" t="s">
        <v>71</v>
      </c>
      <c r="C19" s="33" t="s">
        <v>72</v>
      </c>
      <c r="D19" s="40" t="e">
        <f>D13/1.2</f>
        <v>#REF!</v>
      </c>
      <c r="E19" s="40">
        <f>E13/1.2</f>
        <v>891.03583333333336</v>
      </c>
      <c r="F19" s="40" t="e">
        <f>D19+E19</f>
        <v>#REF!</v>
      </c>
      <c r="G19" s="40" t="e">
        <f>G16/1.2</f>
        <v>#REF!</v>
      </c>
      <c r="H19" s="40" t="e">
        <f>H16/1.2</f>
        <v>#REF!</v>
      </c>
      <c r="I19" s="40">
        <f>I16/1.2</f>
        <v>891.03583333333336</v>
      </c>
    </row>
    <row r="20" spans="2:9" ht="15.75">
      <c r="B20" s="32" t="s">
        <v>73</v>
      </c>
      <c r="C20" s="33" t="s">
        <v>74</v>
      </c>
      <c r="D20" s="36">
        <v>0</v>
      </c>
      <c r="E20" s="36">
        <v>0</v>
      </c>
      <c r="F20" s="40">
        <f>D20+E20</f>
        <v>0</v>
      </c>
      <c r="G20" s="36">
        <v>0</v>
      </c>
      <c r="H20" s="36">
        <v>0</v>
      </c>
      <c r="I20" s="36">
        <v>0</v>
      </c>
    </row>
    <row r="21" spans="2:9" ht="15.75" customHeight="1">
      <c r="B21" s="32" t="s">
        <v>75</v>
      </c>
      <c r="C21" s="33" t="s">
        <v>76</v>
      </c>
      <c r="D21" s="36" t="e">
        <f>D19-D20</f>
        <v>#REF!</v>
      </c>
      <c r="E21" s="36">
        <f>E19-E20</f>
        <v>891.03583333333336</v>
      </c>
      <c r="F21" s="40" t="e">
        <f>D21+E21</f>
        <v>#REF!</v>
      </c>
      <c r="G21" s="36" t="e">
        <f>'2-ИП ТС'!#REF!/1.2</f>
        <v>#REF!</v>
      </c>
      <c r="H21" s="36" t="e">
        <f>'2-ИП ТС'!#REF!/1.2</f>
        <v>#REF!</v>
      </c>
      <c r="I21" s="36">
        <f t="shared" ref="I21" si="0">I19-I20</f>
        <v>891.03583333333336</v>
      </c>
    </row>
    <row r="22" spans="2:9" ht="31.5">
      <c r="B22" s="32" t="s">
        <v>77</v>
      </c>
      <c r="C22" s="33" t="s">
        <v>78</v>
      </c>
      <c r="D22" s="36">
        <v>0</v>
      </c>
      <c r="E22" s="36">
        <v>0</v>
      </c>
      <c r="F22" s="40">
        <f>D22+E22</f>
        <v>0</v>
      </c>
      <c r="G22" s="36">
        <f>E22</f>
        <v>0</v>
      </c>
      <c r="H22" s="36">
        <v>0</v>
      </c>
      <c r="I22" s="36">
        <v>0</v>
      </c>
    </row>
    <row r="23" spans="2:9" ht="31.5" customHeight="1">
      <c r="B23" s="32" t="s">
        <v>79</v>
      </c>
      <c r="C23" s="33" t="s">
        <v>80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</row>
    <row r="24" spans="2:9" ht="15.75">
      <c r="B24" s="32" t="s">
        <v>53</v>
      </c>
      <c r="C24" s="33" t="s">
        <v>68</v>
      </c>
      <c r="D24" s="40">
        <v>0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</row>
    <row r="25" spans="2:9" ht="15.75">
      <c r="B25" s="32" t="s">
        <v>54</v>
      </c>
      <c r="C25" s="33" t="s">
        <v>81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</row>
    <row r="26" spans="2:9" ht="31.5">
      <c r="B26" s="32" t="s">
        <v>55</v>
      </c>
      <c r="C26" s="33" t="s">
        <v>69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</row>
    <row r="27" spans="2:9" ht="15.75">
      <c r="B27" s="34"/>
      <c r="C27" s="33" t="s">
        <v>47</v>
      </c>
      <c r="D27" s="40" t="e">
        <f>D18+D24+D25+D26</f>
        <v>#REF!</v>
      </c>
      <c r="E27" s="40">
        <f>E18+E24+E25+E26</f>
        <v>1069.2429999999999</v>
      </c>
      <c r="F27" s="40" t="e">
        <f>D27+E27</f>
        <v>#REF!</v>
      </c>
      <c r="G27" s="40" t="e">
        <f>'2-ИП ТС'!#REF!</f>
        <v>#REF!</v>
      </c>
      <c r="H27" s="40" t="e">
        <f>'2-ИП ТС'!#REF!</f>
        <v>#REF!</v>
      </c>
      <c r="I27" s="40">
        <f>'2-ИП ТС'!M58</f>
        <v>1069.2429999999999</v>
      </c>
    </row>
    <row r="30" spans="2:9" ht="15.75">
      <c r="C30" s="30" t="s">
        <v>82</v>
      </c>
      <c r="D30" s="30"/>
      <c r="E30" s="30"/>
      <c r="F30" s="30"/>
      <c r="G30" s="30" t="s">
        <v>85</v>
      </c>
    </row>
    <row r="31" spans="2:9" ht="15.75">
      <c r="C31" s="30"/>
      <c r="D31" s="30"/>
      <c r="E31" s="30"/>
      <c r="F31" s="30"/>
      <c r="G31" s="30"/>
    </row>
    <row r="32" spans="2:9" ht="15.75">
      <c r="C32" s="30"/>
      <c r="D32" s="30"/>
      <c r="E32" s="30"/>
      <c r="F32" s="30"/>
      <c r="G32" s="30"/>
    </row>
    <row r="33" spans="3:7" ht="15.75">
      <c r="C33" s="30"/>
      <c r="D33" s="30"/>
      <c r="E33" s="30"/>
      <c r="F33" s="30"/>
      <c r="G33" s="30"/>
    </row>
    <row r="34" spans="3:7" ht="15.75">
      <c r="C34" s="30"/>
      <c r="D34" s="30"/>
      <c r="E34" s="30"/>
      <c r="F34" s="30"/>
      <c r="G34" s="30"/>
    </row>
  </sheetData>
  <mergeCells count="15">
    <mergeCell ref="B6:I6"/>
    <mergeCell ref="G1:I1"/>
    <mergeCell ref="G2:I2"/>
    <mergeCell ref="B3:I3"/>
    <mergeCell ref="B4:I4"/>
    <mergeCell ref="B5:I5"/>
    <mergeCell ref="D12:I12"/>
    <mergeCell ref="D17:I17"/>
    <mergeCell ref="B7:I7"/>
    <mergeCell ref="B8:B10"/>
    <mergeCell ref="C8:C10"/>
    <mergeCell ref="D8:I8"/>
    <mergeCell ref="D9:E9"/>
    <mergeCell ref="F9:F10"/>
    <mergeCell ref="G9:I9"/>
  </mergeCells>
  <printOptions horizontalCentered="1"/>
  <pageMargins left="0.70866141732283472" right="0.70866141732283472" top="0.74803149606299213" bottom="0.55000000000000004" header="0.31496062992125984" footer="0.31496062992125984"/>
  <pageSetup paperSize="9" scale="80" orientation="landscape" r:id="rId1"/>
  <rowBreaks count="1" manualBreakCount="1">
    <brk id="3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2-ИП ТС</vt:lpstr>
      <vt:lpstr>5-ИП ТС (с НДС) </vt:lpstr>
      <vt:lpstr>'2-ИП ТС'!Заголовки_для_печати</vt:lpstr>
      <vt:lpstr>'5-ИП ТС (с НДС) '!Заголовки_для_печати</vt:lpstr>
      <vt:lpstr>'2-ИП ТС'!Область_печати</vt:lpstr>
      <vt:lpstr>'5-ИП ТС (с НДС)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2026-01-20T05:35:43Z</dcterms:modified>
</cp:coreProperties>
</file>